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'расходы'!$A$1:$DD$328</definedName>
  </definedNames>
  <calcPr fullCalcOnLoad="1"/>
</workbook>
</file>

<file path=xl/sharedStrings.xml><?xml version="1.0" encoding="utf-8"?>
<sst xmlns="http://schemas.openxmlformats.org/spreadsheetml/2006/main" count="1373" uniqueCount="660">
  <si>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</si>
  <si>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</si>
  <si>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</si>
  <si>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</si>
  <si>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</si>
  <si>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</si>
  <si>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</si>
  <si>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</si>
  <si>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</si>
  <si>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</si>
  <si>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</si>
  <si>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</si>
  <si>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</si>
  <si>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</si>
  <si>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</si>
  <si>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</si>
  <si>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</si>
  <si>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</si>
  <si>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</si>
  <si>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</si>
  <si>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</si>
  <si>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</si>
  <si>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</si>
  <si>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</si>
  <si>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</si>
  <si>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</si>
  <si>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</si>
  <si>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</si>
  <si>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</si>
  <si>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</si>
  <si>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</si>
  <si>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</si>
  <si>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</si>
  <si>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</si>
  <si>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</si>
  <si>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</si>
  <si>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</si>
  <si>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</si>
  <si>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</si>
  <si>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</si>
  <si>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</si>
  <si>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</si>
  <si>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</si>
  <si>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</si>
  <si>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</si>
  <si>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</si>
  <si>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</si>
  <si>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</si>
  <si>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</si>
  <si>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</si>
  <si>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</si>
  <si>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</si>
  <si>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</si>
  <si>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</si>
  <si>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</si>
  <si>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</si>
  <si>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</si>
  <si>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</si>
  <si>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</si>
  <si>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</si>
  <si>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</si>
  <si>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</si>
  <si>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</si>
  <si>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</si>
  <si>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</si>
  <si>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</si>
  <si>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</si>
  <si>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</si>
  <si>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</si>
  <si>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</si>
  <si>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</si>
  <si>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</si>
  <si>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</si>
  <si>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</si>
  <si>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</si>
  <si>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</si>
  <si>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</si>
  <si>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</si>
  <si>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</si>
  <si>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</si>
  <si>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</si>
  <si>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</si>
  <si>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</si>
  <si>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</si>
  <si>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</si>
  <si>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</si>
  <si>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</si>
  <si>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</si>
  <si>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</si>
  <si>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</si>
  <si>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</si>
  <si>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</si>
  <si>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</si>
  <si>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</si>
  <si>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</si>
  <si>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</si>
  <si>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</si>
  <si>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</si>
  <si>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</si>
  <si>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</si>
  <si>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</si>
  <si>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</si>
  <si>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</si>
  <si>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</si>
  <si>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</si>
  <si>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</si>
  <si>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</si>
  <si>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</si>
  <si>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</si>
  <si>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</si>
  <si>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</si>
  <si>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</si>
  <si>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</si>
  <si>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</si>
  <si>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</si>
  <si>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</si>
  <si>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</si>
  <si>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</si>
  <si>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</si>
  <si>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</si>
  <si>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</si>
  <si>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</si>
  <si>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</si>
  <si>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</si>
  <si>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</si>
  <si>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</si>
  <si>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</si>
  <si>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</si>
  <si>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</si>
  <si>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</si>
  <si>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</si>
  <si>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</si>
  <si>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</si>
  <si>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</si>
  <si>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</si>
  <si>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</si>
  <si>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</si>
  <si>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</si>
  <si>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</si>
  <si>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</si>
  <si>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</si>
  <si>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</si>
  <si>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</si>
  <si>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</si>
  <si>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</si>
  <si>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</si>
  <si>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</si>
  <si>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</si>
  <si>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</si>
  <si>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</si>
  <si>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</si>
  <si>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</si>
  <si>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</si>
  <si>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</si>
  <si>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</si>
  <si>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</si>
  <si>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</si>
  <si>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</si>
  <si>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</si>
  <si>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</si>
  <si>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</si>
  <si>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</si>
  <si>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</si>
  <si>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</si>
  <si>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</si>
  <si>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</si>
  <si>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</si>
  <si>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</si>
  <si>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</si>
  <si>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</si>
  <si>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</si>
  <si>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</si>
  <si>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</si>
  <si>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</si>
  <si>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</si>
  <si>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</si>
  <si>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</si>
  <si>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</si>
  <si>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</si>
  <si>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</si>
  <si>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</si>
  <si>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</si>
  <si>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</si>
  <si>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</si>
  <si>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</si>
  <si>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</si>
  <si>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</si>
  <si>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</si>
  <si>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</si>
  <si>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</si>
  <si>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</si>
  <si>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</si>
  <si>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</si>
  <si>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</si>
  <si>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</si>
  <si>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</si>
  <si>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</si>
  <si>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</si>
  <si>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</si>
  <si>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</si>
  <si>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</si>
  <si>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</si>
  <si>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</si>
  <si>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</si>
  <si>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</si>
  <si>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</si>
  <si>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</si>
  <si>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</si>
  <si>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</si>
  <si>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</si>
  <si>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</si>
  <si>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</si>
  <si>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</si>
  <si>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</si>
  <si>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</si>
  <si>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</si>
  <si>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</si>
  <si>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</si>
  <si>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</si>
  <si>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</si>
  <si>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</si>
  <si>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</si>
  <si>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</si>
  <si>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</si>
  <si>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</si>
  <si>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</si>
  <si>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</si>
  <si>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</si>
  <si>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</si>
  <si>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</si>
  <si>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</si>
  <si>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</si>
  <si>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</si>
  <si>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</si>
  <si>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</si>
  <si>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</si>
  <si>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</si>
  <si>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</si>
  <si>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</si>
  <si>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</si>
  <si>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</si>
  <si>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</si>
  <si>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</si>
  <si>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</si>
  <si>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</si>
  <si>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</si>
  <si>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</si>
  <si>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</si>
  <si>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</si>
  <si>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</si>
  <si>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</si>
  <si>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</si>
  <si>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</si>
  <si>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</si>
  <si>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</si>
  <si>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</si>
  <si>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</si>
  <si>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</si>
  <si>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</si>
  <si>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</si>
  <si>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</si>
  <si>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</si>
  <si>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</si>
  <si>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</si>
  <si>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</si>
  <si>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</si>
  <si>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</si>
  <si>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</si>
  <si>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</si>
  <si>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</si>
  <si>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</si>
  <si>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</si>
  <si>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</si>
  <si>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</si>
  <si>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</si>
  <si>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</si>
  <si>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</si>
  <si>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</si>
  <si>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</si>
  <si>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</si>
  <si>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</si>
  <si>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</si>
  <si>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</si>
  <si>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</si>
  <si>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</si>
  <si>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</si>
  <si>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</si>
  <si>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</si>
  <si>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</si>
  <si>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</si>
  <si>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</si>
  <si>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</si>
  <si>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</si>
  <si>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</si>
  <si>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</si>
  <si>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</si>
  <si>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</si>
  <si>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</si>
  <si>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</si>
  <si>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</si>
  <si>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</si>
  <si>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</si>
  <si>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</si>
  <si>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</si>
  <si>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</si>
  <si>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</si>
  <si>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</si>
  <si>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</si>
  <si>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</si>
  <si>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</si>
  <si>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</si>
  <si>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</si>
  <si>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</si>
  <si>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</si>
  <si>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</si>
  <si>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</si>
  <si>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</si>
  <si>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</si>
  <si>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</si>
  <si>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</si>
  <si>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</si>
  <si>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</si>
  <si>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</si>
  <si>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</si>
  <si>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</si>
  <si>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</si>
  <si>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</si>
  <si>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</si>
  <si>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</si>
  <si>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</si>
  <si>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</si>
  <si>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</si>
  <si>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</si>
  <si>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</si>
  <si>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</si>
  <si>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</si>
  <si>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</si>
  <si>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</si>
  <si>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</si>
  <si>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</si>
  <si>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</si>
  <si>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</si>
  <si>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</si>
  <si>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</si>
  <si>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</si>
  <si>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</si>
  <si>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</si>
  <si>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</si>
  <si>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</si>
  <si>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</si>
  <si>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</si>
  <si>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</si>
  <si>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</si>
  <si>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</si>
  <si>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</si>
  <si>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</si>
  <si>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</si>
  <si>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</si>
  <si>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</si>
  <si>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</si>
  <si>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</si>
  <si>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</si>
  <si>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</si>
  <si>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</si>
  <si>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</si>
  <si>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</si>
  <si>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</si>
  <si>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</si>
  <si>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</si>
  <si>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</si>
  <si>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</si>
  <si>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</si>
  <si>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</si>
  <si>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</si>
  <si>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</si>
  <si>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</si>
  <si>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</si>
  <si>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</si>
  <si>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</si>
  <si>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</si>
  <si>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</si>
  <si>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</si>
  <si>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</si>
  <si>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</si>
  <si>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</si>
  <si>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</si>
  <si>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</si>
  <si>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</si>
  <si>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</si>
  <si>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</si>
  <si>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</si>
  <si>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</si>
  <si>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</si>
  <si>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</si>
  <si>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</si>
  <si>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</si>
  <si>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</si>
  <si>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</si>
  <si>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</si>
  <si>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</si>
  <si>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</si>
  <si>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</si>
  <si>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</si>
  <si>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</si>
  <si>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</si>
  <si>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</si>
  <si>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</si>
  <si>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</si>
  <si>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</si>
  <si>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</si>
  <si>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</si>
  <si>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</si>
  <si>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</si>
  <si>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</si>
  <si>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</si>
  <si>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</si>
  <si>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</si>
  <si>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</si>
  <si>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</si>
  <si>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</si>
  <si>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</si>
  <si>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</si>
  <si>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</si>
  <si>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</si>
  <si>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</si>
  <si>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</si>
  <si>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</si>
  <si>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</si>
  <si>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</si>
  <si>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</si>
  <si>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</si>
  <si>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</si>
  <si>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</si>
  <si>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</si>
  <si>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</si>
  <si>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</si>
  <si>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</si>
  <si>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</si>
  <si>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</si>
  <si>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</si>
  <si>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</si>
  <si>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</si>
  <si>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</si>
  <si>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</si>
  <si>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</si>
  <si>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</si>
  <si>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</si>
  <si>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</si>
  <si>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</si>
  <si>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</si>
  <si>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</si>
  <si>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</si>
  <si>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</si>
  <si>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</si>
  <si>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</si>
  <si>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</si>
  <si>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</si>
  <si>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</si>
  <si>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</si>
  <si>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</si>
  <si>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</si>
  <si>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</si>
  <si>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</si>
  <si>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</si>
  <si>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</si>
  <si>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</si>
  <si>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</si>
  <si>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</si>
  <si>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</si>
  <si>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</si>
  <si>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</si>
  <si>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</si>
  <si>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</si>
  <si>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</si>
  <si>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</si>
  <si>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</si>
  <si>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</si>
  <si>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</si>
  <si>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</si>
  <si>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</si>
  <si>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</si>
  <si>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</si>
  <si>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</si>
  <si>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</si>
  <si>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</si>
  <si>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</si>
  <si>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</si>
  <si>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</si>
  <si>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</si>
  <si>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</si>
  <si>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</si>
  <si>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</si>
  <si>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</si>
  <si>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</si>
  <si>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</si>
  <si>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</si>
  <si>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</si>
  <si>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</si>
  <si>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</si>
  <si>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</si>
  <si>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</si>
  <si>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</si>
  <si>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</si>
  <si>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</si>
  <si>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</si>
  <si>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</si>
  <si>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</si>
  <si>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</si>
  <si>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</si>
  <si>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</si>
  <si>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</si>
  <si>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</si>
  <si>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</si>
  <si>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</si>
  <si>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</si>
  <si>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</si>
  <si>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</si>
  <si>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</si>
  <si>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</si>
  <si>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</si>
  <si>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</si>
  <si>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</si>
  <si>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</si>
  <si>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</si>
  <si>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</si>
  <si>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</si>
  <si>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</si>
  <si>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</si>
  <si>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</si>
  <si>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</si>
  <si>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</si>
  <si>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</si>
  <si>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</si>
  <si>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</si>
  <si>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</si>
  <si>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</si>
  <si>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</si>
  <si>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</si>
  <si>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</si>
  <si>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</si>
  <si>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</si>
  <si>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</si>
  <si>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</si>
  <si>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</si>
  <si>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</si>
  <si>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</si>
  <si>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</si>
  <si>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</si>
  <si>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</si>
  <si>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</si>
  <si>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</si>
  <si>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</si>
  <si>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</si>
  <si>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</si>
  <si>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</si>
  <si>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</si>
  <si>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</si>
  <si>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</si>
  <si>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</si>
  <si>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</si>
  <si>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</si>
  <si>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</si>
  <si>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</si>
  <si>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</si>
  <si>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</si>
  <si>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</si>
  <si>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</si>
  <si>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</si>
  <si>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</si>
  <si>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</si>
  <si>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</si>
  <si>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</si>
  <si>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</si>
  <si>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</si>
  <si>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</si>
  <si>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</si>
  <si>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</si>
  <si>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</si>
  <si>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</si>
  <si>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</si>
  <si>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</si>
  <si>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</si>
  <si>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</si>
  <si>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</si>
  <si>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</si>
  <si>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</si>
  <si>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</si>
  <si>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</si>
  <si>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</si>
  <si>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</si>
  <si>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</si>
  <si>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</si>
  <si>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</si>
  <si>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</si>
  <si>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</si>
  <si>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</si>
  <si>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</si>
  <si>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</si>
  <si>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13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</si>
  <si>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непрограмм-ных расходов органа местного самоуправления Долотинского сельского поселения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</si>
  <si>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</si>
  <si>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</si>
  <si>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</si>
  <si>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</si>
  <si>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</si>
  <si>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 xml:space="preserve">Иные мероприятия в сфере жи-лищного хозяйства по иным не-программным расходам в рамках непрограммных расходов органа местного самоуправления Доло-тинского сельского поселения 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</si>
  <si>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</si>
  <si>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</si>
  <si>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</si>
  <si>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</si>
  <si>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</si>
  <si>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</si>
  <si>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</si>
  <si>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</si>
  <si>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</si>
  <si>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</si>
  <si>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</si>
  <si>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</si>
  <si>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</si>
  <si>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</si>
  <si>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</si>
  <si>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</si>
  <si>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</si>
  <si>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</si>
  <si>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</si>
  <si>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</si>
  <si>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</si>
  <si>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</si>
  <si>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</si>
  <si>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</si>
  <si>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</si>
  <si>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</si>
  <si>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</si>
  <si>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</si>
  <si>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</si>
  <si>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</si>
  <si>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</si>
  <si>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</si>
  <si>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</si>
  <si>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951 0113 9990099990 853</t>
  </si>
  <si>
    <t>951 0113 9990099990 850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</si>
  <si>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</si>
  <si>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</si>
  <si>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</si>
  <si>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</si>
  <si>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</si>
  <si>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</si>
  <si>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</si>
  <si>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 xml:space="preserve">Мероприятия по ремонту и содер-жанию имущества, находящегося в муниципальной собственности До-лотинского сельского поселения в рамках подпрограммы «Жилищно-коммунальное хозяйство Долотин-ского сельского поселения» муни-ципальной программы Долотинско-го сельского поселения «Благоуст-ройство территории и жилищно-коммунальное хозяйство» </t>
  </si>
  <si>
    <t>951 0501 0710020210 200</t>
  </si>
  <si>
    <t>951 0501 0710020210 000</t>
  </si>
  <si>
    <t xml:space="preserve">Мероприятия на ликвидацию жи-лищного фонда, признанного ава-рийным и подлежащим сносу, включая разработку проектно-сметной документации и проведе-ние достоверности сметных норма-тивов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</si>
  <si>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>октября</t>
  </si>
  <si>
    <t>01.10.2020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</si>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</sst>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9" fontId="10" fillId="32" borderId="30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32" borderId="6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78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32" borderId="58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tabSelected="1" zoomScaleSheetLayoutView="100" zoomScalePageLayoutView="0" workbookViewId="0" topLeftCell="A52">
      <selection activeCell="AI56" sqref="AI56:BC56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2" t="s">
        <v>169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P2" s="187" t="s">
        <v>148</v>
      </c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9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195</v>
      </c>
      <c r="CP3" s="193" t="s">
        <v>170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5"/>
    </row>
    <row r="4" spans="37:109" s="38" customFormat="1" ht="15" customHeight="1">
      <c r="AK4" s="16" t="s">
        <v>153</v>
      </c>
      <c r="AL4" s="196" t="s">
        <v>652</v>
      </c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0">
        <v>20</v>
      </c>
      <c r="BC4" s="190"/>
      <c r="BD4" s="190"/>
      <c r="BE4" s="190"/>
      <c r="BF4" s="191" t="s">
        <v>569</v>
      </c>
      <c r="BG4" s="191"/>
      <c r="BH4" s="191"/>
      <c r="BI4" s="38" t="s">
        <v>154</v>
      </c>
      <c r="CN4" s="16" t="s">
        <v>149</v>
      </c>
      <c r="CP4" s="178" t="s">
        <v>653</v>
      </c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80"/>
    </row>
    <row r="5" spans="2:109" s="38" customFormat="1" ht="14.25" customHeight="1">
      <c r="B5" s="38" t="s">
        <v>184</v>
      </c>
      <c r="CN5" s="16" t="s">
        <v>150</v>
      </c>
      <c r="CP5" s="178" t="s">
        <v>205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80"/>
    </row>
    <row r="6" spans="2:109" s="38" customFormat="1" ht="12" customHeight="1">
      <c r="B6" s="35" t="s">
        <v>185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1" t="s">
        <v>204</v>
      </c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36"/>
      <c r="CA6" s="36"/>
      <c r="CB6" s="36"/>
      <c r="CC6" s="36"/>
      <c r="CD6" s="36"/>
      <c r="CE6" s="35"/>
      <c r="CN6" s="16" t="s">
        <v>183</v>
      </c>
      <c r="CP6" s="178" t="s">
        <v>315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80"/>
    </row>
    <row r="7" spans="2:109" s="38" customFormat="1" ht="33" customHeight="1">
      <c r="B7" s="185" t="s">
        <v>152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72" t="s">
        <v>263</v>
      </c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36"/>
      <c r="CA7" s="36"/>
      <c r="CB7" s="36"/>
      <c r="CC7" s="36"/>
      <c r="CD7" s="36"/>
      <c r="CE7" s="35"/>
      <c r="CN7" s="16" t="s">
        <v>196</v>
      </c>
      <c r="CP7" s="178" t="s">
        <v>124</v>
      </c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</row>
    <row r="8" spans="2:109" s="38" customFormat="1" ht="15" customHeight="1">
      <c r="B8" s="38" t="s">
        <v>335</v>
      </c>
      <c r="CN8" s="16"/>
      <c r="CP8" s="178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80"/>
    </row>
    <row r="9" spans="2:112" s="38" customFormat="1" ht="14.25" customHeight="1" thickBot="1">
      <c r="B9" s="38" t="s">
        <v>180</v>
      </c>
      <c r="CP9" s="182" t="s">
        <v>151</v>
      </c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4"/>
      <c r="DH9" s="70" t="s">
        <v>568</v>
      </c>
    </row>
    <row r="10" spans="2:109" s="17" customFormat="1" ht="25.5" customHeight="1" thickBot="1">
      <c r="B10" s="173" t="s">
        <v>171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</row>
    <row r="11" spans="2:110" ht="34.5" customHeight="1">
      <c r="B11" s="177" t="s">
        <v>141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 t="s">
        <v>142</v>
      </c>
      <c r="AD11" s="161"/>
      <c r="AE11" s="161"/>
      <c r="AF11" s="161"/>
      <c r="AG11" s="161"/>
      <c r="AH11" s="161"/>
      <c r="AI11" s="161" t="s">
        <v>186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 t="s">
        <v>181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 t="s">
        <v>143</v>
      </c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 t="s">
        <v>144</v>
      </c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74"/>
      <c r="DF11" s="201" t="s">
        <v>459</v>
      </c>
    </row>
    <row r="12" spans="2:110" s="18" customFormat="1" ht="12" customHeight="1" thickBot="1">
      <c r="B12" s="166">
        <v>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52">
        <v>2</v>
      </c>
      <c r="AD12" s="152"/>
      <c r="AE12" s="152"/>
      <c r="AF12" s="152"/>
      <c r="AG12" s="152"/>
      <c r="AH12" s="152"/>
      <c r="AI12" s="152">
        <v>3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>
        <v>4</v>
      </c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v>5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75">
        <v>6</v>
      </c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6"/>
      <c r="DF12" s="202"/>
    </row>
    <row r="13" spans="2:139" s="21" customFormat="1" ht="18.75" customHeight="1">
      <c r="B13" s="162" t="s">
        <v>172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68" t="s">
        <v>146</v>
      </c>
      <c r="AD13" s="165"/>
      <c r="AE13" s="165"/>
      <c r="AF13" s="165"/>
      <c r="AG13" s="165"/>
      <c r="AH13" s="165"/>
      <c r="AI13" s="165" t="s">
        <v>147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53">
        <f>BD15+BD62</f>
        <v>21536800</v>
      </c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45">
        <f>BZ15+BZ62</f>
        <v>15743002.610000001</v>
      </c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153">
        <f>CP15+CP62</f>
        <v>5794097.389999999</v>
      </c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5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69" t="s">
        <v>145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1"/>
      <c r="AC14" s="159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56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8"/>
      <c r="CP14" s="142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4"/>
      <c r="DF14" s="44"/>
    </row>
    <row r="15" spans="2:137" s="21" customFormat="1" ht="22.5" customHeight="1">
      <c r="B15" s="115" t="s">
        <v>281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97" t="s">
        <v>146</v>
      </c>
      <c r="AD15" s="151"/>
      <c r="AE15" s="151"/>
      <c r="AF15" s="151"/>
      <c r="AG15" s="151"/>
      <c r="AH15" s="151"/>
      <c r="AI15" s="151" t="s">
        <v>245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48">
        <f>BD16+BD21+BD30+BD38+BD50+BD46</f>
        <v>4712100</v>
      </c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50"/>
      <c r="BZ15" s="148">
        <f>BZ16+BZ21+BZ30+BZ38+BZ48+BZ50</f>
        <v>2830955.4</v>
      </c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50"/>
      <c r="CP15" s="121">
        <f>CP16+CP21+CP30+CP38+CP50</f>
        <v>1881444.6</v>
      </c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3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5" t="s">
        <v>202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10" t="s">
        <v>146</v>
      </c>
      <c r="AD16" s="111"/>
      <c r="AE16" s="111"/>
      <c r="AF16" s="111"/>
      <c r="AG16" s="111"/>
      <c r="AH16" s="111"/>
      <c r="AI16" s="111" t="s">
        <v>246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24">
        <f>BD17</f>
        <v>685800</v>
      </c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12">
        <f>BZ17</f>
        <v>412634.69</v>
      </c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4"/>
      <c r="CP16" s="121">
        <f>BD16-BZ16</f>
        <v>273165.31</v>
      </c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3"/>
      <c r="DF16" s="46">
        <f>DF17</f>
        <v>39775.86</v>
      </c>
    </row>
    <row r="17" spans="2:110" ht="18.75" customHeight="1">
      <c r="B17" s="74" t="s">
        <v>203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146</v>
      </c>
      <c r="AD17" s="78"/>
      <c r="AE17" s="78"/>
      <c r="AF17" s="78"/>
      <c r="AG17" s="78"/>
      <c r="AH17" s="78"/>
      <c r="AI17" s="78" t="s">
        <v>247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685800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412634.69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273165.31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5" customHeight="1">
      <c r="B18" s="74" t="s">
        <v>313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146</v>
      </c>
      <c r="AD18" s="78"/>
      <c r="AE18" s="78"/>
      <c r="AF18" s="78"/>
      <c r="AG18" s="78"/>
      <c r="AH18" s="78"/>
      <c r="AI18" s="78" t="s">
        <v>248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685800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410352.76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275447.24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489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146</v>
      </c>
      <c r="AD19" s="78"/>
      <c r="AE19" s="78"/>
      <c r="AF19" s="78"/>
      <c r="AG19" s="78"/>
      <c r="AH19" s="78"/>
      <c r="AI19" s="78" t="s">
        <v>488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238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238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238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146</v>
      </c>
      <c r="AD20" s="78"/>
      <c r="AE20" s="78"/>
      <c r="AF20" s="78"/>
      <c r="AG20" s="78"/>
      <c r="AH20" s="78"/>
      <c r="AI20" s="78" t="s">
        <v>233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238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2281.93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238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15" t="s">
        <v>206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10" t="s">
        <v>146</v>
      </c>
      <c r="AD21" s="111"/>
      <c r="AE21" s="111"/>
      <c r="AF21" s="111"/>
      <c r="AG21" s="111"/>
      <c r="AH21" s="111"/>
      <c r="AI21" s="111" t="s">
        <v>249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24">
        <f>BD28</f>
        <v>793400</v>
      </c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12">
        <f>BZ28</f>
        <v>360872.49</v>
      </c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4"/>
      <c r="CP21" s="121">
        <f>CP28</f>
        <v>432527.51</v>
      </c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3"/>
      <c r="DF21" s="46">
        <f>DF28</f>
        <v>122027.68</v>
      </c>
    </row>
    <row r="22" spans="2:110" ht="33.75" customHeight="1" hidden="1">
      <c r="B22" s="74" t="s">
        <v>287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146</v>
      </c>
      <c r="AD22" s="78"/>
      <c r="AE22" s="78"/>
      <c r="AF22" s="78"/>
      <c r="AG22" s="78"/>
      <c r="AH22" s="78"/>
      <c r="AI22" s="78" t="s">
        <v>286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21" t="e">
        <f aca="true" t="shared" si="0" ref="CP22:CP27">BD22-BZ22</f>
        <v>#VALUE!</v>
      </c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3"/>
      <c r="DF22" s="47" t="str">
        <f>DF23</f>
        <v>-</v>
      </c>
    </row>
    <row r="23" spans="2:110" ht="48" customHeight="1" hidden="1">
      <c r="B23" s="74" t="s">
        <v>289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146</v>
      </c>
      <c r="AD23" s="78"/>
      <c r="AE23" s="78"/>
      <c r="AF23" s="78"/>
      <c r="AG23" s="78"/>
      <c r="AH23" s="78"/>
      <c r="AI23" s="78" t="s">
        <v>280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21" t="e">
        <f t="shared" si="0"/>
        <v>#VALUE!</v>
      </c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3"/>
      <c r="DF23" s="47" t="str">
        <f>DF24</f>
        <v>-</v>
      </c>
    </row>
    <row r="24" spans="2:110" ht="47.25" customHeight="1" hidden="1">
      <c r="B24" s="74" t="s">
        <v>289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146</v>
      </c>
      <c r="AD24" s="78"/>
      <c r="AE24" s="78"/>
      <c r="AF24" s="78"/>
      <c r="AG24" s="78"/>
      <c r="AH24" s="78"/>
      <c r="AI24" s="78" t="s">
        <v>293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238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21" t="e">
        <f t="shared" si="0"/>
        <v>#VALUE!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3"/>
      <c r="DF24" s="47" t="str">
        <f>DF27</f>
        <v>-</v>
      </c>
    </row>
    <row r="25" spans="2:110" ht="0.75" customHeight="1" hidden="1">
      <c r="B25" s="74" t="s">
        <v>292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146</v>
      </c>
      <c r="AD25" s="78"/>
      <c r="AE25" s="78"/>
      <c r="AF25" s="78"/>
      <c r="AG25" s="78"/>
      <c r="AH25" s="78"/>
      <c r="AI25" s="78" t="s">
        <v>285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238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4429731.96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21" t="e">
        <f t="shared" si="0"/>
        <v>#VALUE!</v>
      </c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3"/>
      <c r="DF25" s="47">
        <f>SUM(DF15:DU24)</f>
        <v>411698.33999999997</v>
      </c>
    </row>
    <row r="26" spans="2:110" ht="43.5" customHeight="1" hidden="1">
      <c r="B26" s="74" t="s">
        <v>290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146</v>
      </c>
      <c r="AD26" s="78"/>
      <c r="AE26" s="78"/>
      <c r="AF26" s="78"/>
      <c r="AG26" s="78"/>
      <c r="AH26" s="78"/>
      <c r="AI26" s="78" t="s">
        <v>284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238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21" t="e">
        <f t="shared" si="0"/>
        <v>#VALUE!</v>
      </c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3"/>
      <c r="DF26" s="47" t="str">
        <f>DF27</f>
        <v>-</v>
      </c>
    </row>
    <row r="27" spans="2:110" ht="22.5" customHeight="1" hidden="1">
      <c r="B27" s="74" t="s">
        <v>291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146</v>
      </c>
      <c r="AD27" s="78"/>
      <c r="AE27" s="78"/>
      <c r="AF27" s="78"/>
      <c r="AG27" s="78"/>
      <c r="AH27" s="78"/>
      <c r="AI27" s="78" t="s">
        <v>283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238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238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21" t="e">
        <f t="shared" si="0"/>
        <v>#VALUE!</v>
      </c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3"/>
      <c r="DF27" s="47" t="s">
        <v>238</v>
      </c>
    </row>
    <row r="28" spans="2:110" ht="26.25" customHeight="1">
      <c r="B28" s="74" t="s">
        <v>207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146</v>
      </c>
      <c r="AD28" s="78"/>
      <c r="AE28" s="78"/>
      <c r="AF28" s="78"/>
      <c r="AG28" s="78"/>
      <c r="AH28" s="78"/>
      <c r="AI28" s="78" t="s">
        <v>265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793400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360872.49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21">
        <f>CP29</f>
        <v>432527.51</v>
      </c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3"/>
      <c r="DF28" s="47">
        <f>DF29</f>
        <v>122027.68</v>
      </c>
    </row>
    <row r="29" spans="2:110" ht="25.5" customHeight="1">
      <c r="B29" s="74" t="s">
        <v>207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146</v>
      </c>
      <c r="AD29" s="78"/>
      <c r="AE29" s="78"/>
      <c r="AF29" s="78"/>
      <c r="AG29" s="78"/>
      <c r="AH29" s="78"/>
      <c r="AI29" s="78" t="s">
        <v>250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793400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360872.49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21">
        <f>BD29-BZ29</f>
        <v>432527.51</v>
      </c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3"/>
      <c r="DF29" s="47">
        <v>122027.68</v>
      </c>
    </row>
    <row r="30" spans="2:110" s="21" customFormat="1" ht="18.75" customHeight="1">
      <c r="B30" s="115" t="s">
        <v>208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C30" s="110" t="s">
        <v>146</v>
      </c>
      <c r="AD30" s="111"/>
      <c r="AE30" s="111"/>
      <c r="AF30" s="111"/>
      <c r="AG30" s="111"/>
      <c r="AH30" s="111"/>
      <c r="AI30" s="111" t="s">
        <v>252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24">
        <f>BD31+BD33</f>
        <v>1487300</v>
      </c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12">
        <f>BZ31+BZ33</f>
        <v>372251.22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4"/>
      <c r="CP30" s="121">
        <f>BD30-BZ30</f>
        <v>1115048.78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3"/>
      <c r="DF30" s="46">
        <f>DF31+DF33</f>
        <v>8539.54</v>
      </c>
    </row>
    <row r="31" spans="2:110" ht="22.5" customHeight="1">
      <c r="B31" s="74" t="s">
        <v>209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146</v>
      </c>
      <c r="AD31" s="78"/>
      <c r="AE31" s="78"/>
      <c r="AF31" s="78"/>
      <c r="AG31" s="78"/>
      <c r="AH31" s="78"/>
      <c r="AI31" s="78" t="s">
        <v>253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74600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12996.17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>BD31-BZ31</f>
        <v>61603.83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146</v>
      </c>
      <c r="AD32" s="78"/>
      <c r="AE32" s="78"/>
      <c r="AF32" s="78"/>
      <c r="AG32" s="78"/>
      <c r="AH32" s="78"/>
      <c r="AI32" s="78" t="s">
        <v>254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74600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12996.17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aca="true" t="shared" si="1" ref="CP32:CP37">BD32-BZ32</f>
        <v>61603.83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146</v>
      </c>
      <c r="AD33" s="78"/>
      <c r="AE33" s="78"/>
      <c r="AF33" s="78"/>
      <c r="AG33" s="78"/>
      <c r="AH33" s="78"/>
      <c r="AI33" s="78" t="s">
        <v>255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1412700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359255.05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 t="shared" si="1"/>
        <v>1053444.95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09" t="s">
        <v>137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  <c r="AC34" s="93" t="s">
        <v>146</v>
      </c>
      <c r="AD34" s="94"/>
      <c r="AE34" s="94"/>
      <c r="AF34" s="94"/>
      <c r="AG34" s="94"/>
      <c r="AH34" s="94"/>
      <c r="AI34" s="94" t="s">
        <v>312</v>
      </c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83">
        <f>BD35</f>
        <v>553700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322222.41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231477.59000000003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198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146</v>
      </c>
      <c r="AD35" s="78"/>
      <c r="AE35" s="78"/>
      <c r="AF35" s="78"/>
      <c r="AG35" s="78"/>
      <c r="AH35" s="78"/>
      <c r="AI35" s="78" t="s">
        <v>197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553700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322222.41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231477.59000000003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146</v>
      </c>
      <c r="AD36" s="78"/>
      <c r="AE36" s="78"/>
      <c r="AF36" s="78"/>
      <c r="AG36" s="78"/>
      <c r="AH36" s="78"/>
      <c r="AI36" s="78" t="s">
        <v>199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859000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37032.64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821967.36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146</v>
      </c>
      <c r="AD37" s="78"/>
      <c r="AE37" s="78"/>
      <c r="AF37" s="78"/>
      <c r="AG37" s="78"/>
      <c r="AH37" s="78"/>
      <c r="AI37" s="78" t="s">
        <v>200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859000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37032.64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 t="shared" si="1"/>
        <v>821967.36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15" t="s">
        <v>211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110" t="s">
        <v>146</v>
      </c>
      <c r="AD38" s="111"/>
      <c r="AE38" s="111"/>
      <c r="AF38" s="111"/>
      <c r="AG38" s="111"/>
      <c r="AH38" s="111"/>
      <c r="AI38" s="111" t="s">
        <v>258</v>
      </c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24">
        <f>BD39</f>
        <v>220000</v>
      </c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12">
        <f>BZ39</f>
        <v>159597</v>
      </c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4"/>
      <c r="CP38" s="121">
        <f>CP39</f>
        <v>60403</v>
      </c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3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146</v>
      </c>
      <c r="AD39" s="78"/>
      <c r="AE39" s="78"/>
      <c r="AF39" s="78"/>
      <c r="AG39" s="78"/>
      <c r="AH39" s="78"/>
      <c r="AI39" s="78" t="s">
        <v>259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159597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CP44</f>
        <v>60403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146</v>
      </c>
      <c r="AD40" s="78"/>
      <c r="AE40" s="78"/>
      <c r="AF40" s="78"/>
      <c r="AG40" s="78"/>
      <c r="AH40" s="78"/>
      <c r="AI40" s="78" t="s">
        <v>260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299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146</v>
      </c>
      <c r="AD41" s="78"/>
      <c r="AE41" s="78"/>
      <c r="AF41" s="78"/>
      <c r="AG41" s="78"/>
      <c r="AH41" s="78"/>
      <c r="AI41" s="78" t="s">
        <v>264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238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238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238</v>
      </c>
    </row>
    <row r="42" spans="2:110" ht="114.75" customHeight="1" hidden="1">
      <c r="B42" s="74" t="s">
        <v>133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146</v>
      </c>
      <c r="AD42" s="78"/>
      <c r="AE42" s="78"/>
      <c r="AF42" s="78"/>
      <c r="AG42" s="78"/>
      <c r="AH42" s="78"/>
      <c r="AI42" s="78" t="s">
        <v>126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238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238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238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146</v>
      </c>
      <c r="AD43" s="78"/>
      <c r="AE43" s="78"/>
      <c r="AF43" s="78"/>
      <c r="AG43" s="78"/>
      <c r="AH43" s="78"/>
      <c r="AI43" s="78" t="s">
        <v>125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238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238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238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324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86" t="s">
        <v>146</v>
      </c>
      <c r="AD44" s="119"/>
      <c r="AE44" s="119"/>
      <c r="AF44" s="119"/>
      <c r="AG44" s="119"/>
      <c r="AH44" s="120"/>
      <c r="AI44" s="118" t="s">
        <v>323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20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159597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BD44-BZ44</f>
        <v>60403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38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86" t="s">
        <v>146</v>
      </c>
      <c r="AD45" s="119"/>
      <c r="AE45" s="119"/>
      <c r="AF45" s="119"/>
      <c r="AG45" s="119"/>
      <c r="AH45" s="120"/>
      <c r="AI45" s="118" t="s">
        <v>317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20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159597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BD45-BZ45</f>
        <v>60403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38"/>
      <c r="DF45" s="47">
        <v>0</v>
      </c>
    </row>
    <row r="46" spans="2:110" ht="42" customHeight="1">
      <c r="B46" s="115" t="s">
        <v>309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110" t="s">
        <v>146</v>
      </c>
      <c r="AD46" s="111"/>
      <c r="AE46" s="111"/>
      <c r="AF46" s="111"/>
      <c r="AG46" s="111"/>
      <c r="AH46" s="111"/>
      <c r="AI46" s="111" t="s">
        <v>310</v>
      </c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24">
        <f>BD47</f>
        <v>1525100</v>
      </c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12">
        <f>BZ47</f>
        <v>1525100</v>
      </c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4"/>
      <c r="CP46" s="83" t="s">
        <v>238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46.5" customHeight="1">
      <c r="B47" s="74" t="s">
        <v>611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146</v>
      </c>
      <c r="AD47" s="78"/>
      <c r="AE47" s="78"/>
      <c r="AF47" s="78"/>
      <c r="AG47" s="78"/>
      <c r="AH47" s="78"/>
      <c r="AI47" s="78" t="s">
        <v>311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>
        <f>BD48</f>
        <v>1525100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>
        <f>BZ48</f>
        <v>1525100</v>
      </c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83" t="s">
        <v>238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71.25" customHeight="1">
      <c r="B48" s="74" t="s">
        <v>612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10" t="s">
        <v>146</v>
      </c>
      <c r="AD48" s="111"/>
      <c r="AE48" s="111"/>
      <c r="AF48" s="111"/>
      <c r="AG48" s="111"/>
      <c r="AH48" s="111"/>
      <c r="AI48" s="78" t="s">
        <v>613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124">
        <f>BD49</f>
        <v>1525100</v>
      </c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98">
        <f>BZ49</f>
        <v>1525100</v>
      </c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200"/>
      <c r="CP48" s="83" t="str">
        <f>CP49</f>
        <v>-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238</v>
      </c>
    </row>
    <row r="49" spans="2:110" ht="71.25" customHeight="1">
      <c r="B49" s="74" t="s">
        <v>614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146</v>
      </c>
      <c r="AD49" s="78"/>
      <c r="AE49" s="78"/>
      <c r="AF49" s="78"/>
      <c r="AG49" s="78"/>
      <c r="AH49" s="78"/>
      <c r="AI49" s="78" t="s">
        <v>615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>
        <v>1525100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39">
        <v>1525100</v>
      </c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1"/>
      <c r="CP49" s="83" t="s">
        <v>238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238</v>
      </c>
    </row>
    <row r="50" spans="2:110" s="21" customFormat="1" ht="30" customHeight="1">
      <c r="B50" s="115" t="s">
        <v>298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10" t="s">
        <v>146</v>
      </c>
      <c r="AD50" s="111"/>
      <c r="AE50" s="111"/>
      <c r="AF50" s="111"/>
      <c r="AG50" s="111"/>
      <c r="AH50" s="111"/>
      <c r="AI50" s="111" t="s">
        <v>297</v>
      </c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24">
        <f>BD51</f>
        <v>500</v>
      </c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12">
        <f>BZ51+BZ56</f>
        <v>500</v>
      </c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4"/>
      <c r="CP50" s="83">
        <f>CP51</f>
        <v>300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DF57</f>
        <v>0</v>
      </c>
    </row>
    <row r="51" spans="2:110" ht="46.5" customHeight="1">
      <c r="B51" s="74" t="s">
        <v>582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146</v>
      </c>
      <c r="AD51" s="78"/>
      <c r="AE51" s="78"/>
      <c r="AF51" s="78"/>
      <c r="AG51" s="78"/>
      <c r="AH51" s="78"/>
      <c r="AI51" s="78" t="s">
        <v>576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>
        <f>BD52</f>
        <v>500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>
        <f>BZ52</f>
        <v>200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>
        <f>CP52</f>
        <v>300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DF53</f>
        <v>0</v>
      </c>
    </row>
    <row r="52" spans="2:110" ht="74.25" customHeight="1">
      <c r="B52" s="74" t="s">
        <v>583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146</v>
      </c>
      <c r="AD52" s="78"/>
      <c r="AE52" s="78"/>
      <c r="AF52" s="78"/>
      <c r="AG52" s="78"/>
      <c r="AH52" s="78"/>
      <c r="AI52" s="78" t="s">
        <v>577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>
        <v>500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>
        <v>200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>
        <f>BD52-BZ52</f>
        <v>300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" customHeight="1" hidden="1">
      <c r="B53" s="74" t="s">
        <v>482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146</v>
      </c>
      <c r="AD53" s="78"/>
      <c r="AE53" s="78"/>
      <c r="AF53" s="78"/>
      <c r="AG53" s="78"/>
      <c r="AH53" s="78"/>
      <c r="AI53" s="78" t="s">
        <v>480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238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 t="s">
        <v>238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">
        <v>238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1.5" customHeight="1" hidden="1">
      <c r="B54" s="74" t="s">
        <v>460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146</v>
      </c>
      <c r="AD54" s="78"/>
      <c r="AE54" s="78"/>
      <c r="AF54" s="78"/>
      <c r="AG54" s="78"/>
      <c r="AH54" s="78"/>
      <c r="AI54" s="78" t="s">
        <v>481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238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 t="s">
        <v>238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">
        <v>238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DF57</f>
        <v>0</v>
      </c>
    </row>
    <row r="55" spans="2:110" ht="58.5" customHeight="1" hidden="1">
      <c r="B55" s="74" t="s">
        <v>571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146</v>
      </c>
      <c r="AD55" s="78"/>
      <c r="AE55" s="78"/>
      <c r="AF55" s="78"/>
      <c r="AG55" s="78"/>
      <c r="AH55" s="78"/>
      <c r="AI55" s="78" t="s">
        <v>570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 t="s">
        <v>238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 t="str">
        <f>CP56</f>
        <v>-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29.25" customHeight="1">
      <c r="B56" s="74" t="s">
        <v>658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146</v>
      </c>
      <c r="AD56" s="78"/>
      <c r="AE56" s="78"/>
      <c r="AF56" s="78"/>
      <c r="AG56" s="78"/>
      <c r="AH56" s="78"/>
      <c r="AI56" s="78" t="s">
        <v>659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 t="s">
        <v>238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>
        <f>BZ57</f>
        <v>300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 t="s">
        <v>238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f>DF57</f>
        <v>0</v>
      </c>
    </row>
    <row r="57" spans="2:110" ht="105" customHeight="1">
      <c r="B57" s="74" t="s">
        <v>656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146</v>
      </c>
      <c r="AD57" s="78"/>
      <c r="AE57" s="78"/>
      <c r="AF57" s="78"/>
      <c r="AG57" s="78"/>
      <c r="AH57" s="78"/>
      <c r="AI57" s="78" t="s">
        <v>657</v>
      </c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 t="str">
        <f>BD58</f>
        <v>-</v>
      </c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>
        <f>BZ58</f>
        <v>300</v>
      </c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3" t="s">
        <v>238</v>
      </c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47">
        <f>DF58</f>
        <v>0</v>
      </c>
    </row>
    <row r="58" spans="2:110" ht="201.75" customHeight="1">
      <c r="B58" s="74" t="s">
        <v>654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146</v>
      </c>
      <c r="AD58" s="78"/>
      <c r="AE58" s="78"/>
      <c r="AF58" s="78"/>
      <c r="AG58" s="78"/>
      <c r="AH58" s="78"/>
      <c r="AI58" s="78" t="s">
        <v>655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238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>
        <v>300</v>
      </c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2"/>
      <c r="CP58" s="83" t="str">
        <f>BD58</f>
        <v>-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v>0</v>
      </c>
    </row>
    <row r="59" spans="2:110" s="21" customFormat="1" ht="25.5" customHeight="1" hidden="1">
      <c r="B59" s="115" t="s">
        <v>302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110" t="s">
        <v>146</v>
      </c>
      <c r="AD59" s="111"/>
      <c r="AE59" s="111"/>
      <c r="AF59" s="111"/>
      <c r="AG59" s="111"/>
      <c r="AH59" s="111"/>
      <c r="AI59" s="111" t="s">
        <v>303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24" t="s">
        <v>238</v>
      </c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203">
        <f>BZ60</f>
        <v>0</v>
      </c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5"/>
      <c r="CP59" s="121" t="e">
        <f aca="true" t="shared" si="2" ref="CP59:CP65">BD59-BZ59</f>
        <v>#VALUE!</v>
      </c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3"/>
      <c r="DF59" s="46">
        <f>DF60</f>
        <v>0</v>
      </c>
    </row>
    <row r="60" spans="2:110" ht="23.25" customHeight="1" hidden="1">
      <c r="B60" s="74" t="s">
        <v>305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146</v>
      </c>
      <c r="AD60" s="78"/>
      <c r="AE60" s="78"/>
      <c r="AF60" s="78"/>
      <c r="AG60" s="78"/>
      <c r="AH60" s="78"/>
      <c r="AI60" s="78" t="s">
        <v>306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9" t="s">
        <v>238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7">
        <f>BZ61</f>
        <v>0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9"/>
      <c r="CP60" s="83" t="e">
        <f t="shared" si="2"/>
        <v>#VALUE!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47">
        <f>DF61</f>
        <v>0</v>
      </c>
    </row>
    <row r="61" spans="2:110" ht="38.25" customHeight="1" hidden="1">
      <c r="B61" s="74" t="s">
        <v>307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146</v>
      </c>
      <c r="AD61" s="78"/>
      <c r="AE61" s="78"/>
      <c r="AF61" s="78"/>
      <c r="AG61" s="78"/>
      <c r="AH61" s="78"/>
      <c r="AI61" s="78" t="s">
        <v>301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 t="s">
        <v>238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7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9"/>
      <c r="CP61" s="83" t="e">
        <f t="shared" si="2"/>
        <v>#VALUE!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/>
    </row>
    <row r="62" spans="2:110" s="21" customFormat="1" ht="20.25" customHeight="1">
      <c r="B62" s="115" t="s">
        <v>212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/>
      <c r="AC62" s="110" t="s">
        <v>146</v>
      </c>
      <c r="AD62" s="111"/>
      <c r="AE62" s="111"/>
      <c r="AF62" s="111"/>
      <c r="AG62" s="111"/>
      <c r="AH62" s="111"/>
      <c r="AI62" s="111" t="s">
        <v>256</v>
      </c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24">
        <f>BD63</f>
        <v>16824700</v>
      </c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12">
        <f>BZ63</f>
        <v>12912047.21</v>
      </c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4"/>
      <c r="CP62" s="121">
        <f t="shared" si="2"/>
        <v>3912652.789999999</v>
      </c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3"/>
      <c r="DF62" s="46" t="e">
        <f>DF63</f>
        <v>#REF!</v>
      </c>
    </row>
    <row r="63" spans="2:110" ht="47.25" customHeight="1">
      <c r="B63" s="74" t="s">
        <v>282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146</v>
      </c>
      <c r="AD63" s="78"/>
      <c r="AE63" s="78"/>
      <c r="AF63" s="78"/>
      <c r="AG63" s="78"/>
      <c r="AH63" s="78"/>
      <c r="AI63" s="78" t="s">
        <v>257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BD64+BD67+BD72+BD77</f>
        <v>16824700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BZ64+BZ67+BZ72</f>
        <v>12912047.21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>CP64+CP67+CP72</f>
        <v>3912652.79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 t="e">
        <f>DF64+DF67+DF72</f>
        <v>#REF!</v>
      </c>
    </row>
    <row r="64" spans="2:110" ht="35.25" customHeight="1">
      <c r="B64" s="74" t="s">
        <v>316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146</v>
      </c>
      <c r="AD64" s="78"/>
      <c r="AE64" s="78"/>
      <c r="AF64" s="78"/>
      <c r="AG64" s="78"/>
      <c r="AH64" s="78"/>
      <c r="AI64" s="78" t="s">
        <v>519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f>BD65</f>
        <v>4479800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f>BZ65</f>
        <v>3821200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658600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f>DF65</f>
        <v>505100</v>
      </c>
    </row>
    <row r="65" spans="2:110" ht="27" customHeight="1">
      <c r="B65" s="74" t="s">
        <v>584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146</v>
      </c>
      <c r="AD65" s="78"/>
      <c r="AE65" s="78"/>
      <c r="AF65" s="78"/>
      <c r="AG65" s="78"/>
      <c r="AH65" s="78"/>
      <c r="AI65" s="78" t="s">
        <v>518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</f>
        <v>4479800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</f>
        <v>3821200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 t="shared" si="2"/>
        <v>658600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>
        <f>DF66</f>
        <v>505100</v>
      </c>
    </row>
    <row r="66" spans="2:110" ht="59.25" customHeight="1">
      <c r="B66" s="74" t="s">
        <v>585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146</v>
      </c>
      <c r="AD66" s="78"/>
      <c r="AE66" s="78"/>
      <c r="AF66" s="78"/>
      <c r="AG66" s="78"/>
      <c r="AH66" s="78"/>
      <c r="AI66" s="78" t="s">
        <v>517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4479800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v>3821200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>
        <f>BD66-BZ66</f>
        <v>658600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v>505100</v>
      </c>
    </row>
    <row r="67" spans="2:110" ht="25.5" customHeight="1">
      <c r="B67" s="74" t="s">
        <v>427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146</v>
      </c>
      <c r="AD67" s="78"/>
      <c r="AE67" s="78"/>
      <c r="AF67" s="78"/>
      <c r="AG67" s="78"/>
      <c r="AH67" s="78"/>
      <c r="AI67" s="78" t="s">
        <v>516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f>BD68+BD70</f>
        <v>231300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f>BZ68+BZ70</f>
        <v>134332.46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>
        <f>BD67-BZ67</f>
        <v>96967.54000000001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 t="e">
        <f>DF70+#REF!</f>
        <v>#REF!</v>
      </c>
    </row>
    <row r="68" spans="2:110" ht="45" customHeight="1">
      <c r="B68" s="74" t="s">
        <v>214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146</v>
      </c>
      <c r="AD68" s="78"/>
      <c r="AE68" s="78"/>
      <c r="AF68" s="78"/>
      <c r="AG68" s="78"/>
      <c r="AH68" s="78"/>
      <c r="AI68" s="78" t="s">
        <v>515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v>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200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 t="s">
        <v>238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DF70</f>
        <v>0</v>
      </c>
    </row>
    <row r="69" spans="2:110" ht="60.7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146</v>
      </c>
      <c r="AD69" s="78"/>
      <c r="AE69" s="78"/>
      <c r="AF69" s="78"/>
      <c r="AG69" s="78"/>
      <c r="AH69" s="78"/>
      <c r="AI69" s="78" t="s">
        <v>514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200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 t="s">
        <v>238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57.75" customHeight="1">
      <c r="B70" s="74" t="s">
        <v>213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146</v>
      </c>
      <c r="AD70" s="78"/>
      <c r="AE70" s="78"/>
      <c r="AF70" s="78"/>
      <c r="AG70" s="78"/>
      <c r="AH70" s="78"/>
      <c r="AI70" s="78" t="s">
        <v>513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231100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134132.46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CP71</f>
        <v>96967.54000000001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</f>
        <v>0</v>
      </c>
    </row>
    <row r="71" spans="2:110" ht="63" customHeight="1">
      <c r="B71" s="74" t="s">
        <v>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146</v>
      </c>
      <c r="AD71" s="78"/>
      <c r="AE71" s="78"/>
      <c r="AF71" s="78"/>
      <c r="AG71" s="78"/>
      <c r="AH71" s="78"/>
      <c r="AI71" s="78" t="s">
        <v>512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v>231100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v>134132.46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96967.54000000001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/>
    </row>
    <row r="72" spans="2:110" ht="18.75" customHeight="1">
      <c r="B72" s="74" t="s">
        <v>215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7" t="s">
        <v>146</v>
      </c>
      <c r="AD72" s="78"/>
      <c r="AE72" s="78"/>
      <c r="AF72" s="78"/>
      <c r="AG72" s="78"/>
      <c r="AH72" s="78"/>
      <c r="AI72" s="78" t="s">
        <v>511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9">
        <f>BD73+BD75</f>
        <v>12113600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>
        <f>BZ73+BZ75</f>
        <v>8956514.75</v>
      </c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2"/>
      <c r="CP72" s="83">
        <f>BD72-BZ72</f>
        <v>3157085.25</v>
      </c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47">
        <f>DF73+DF76</f>
        <v>2057</v>
      </c>
    </row>
    <row r="73" spans="2:110" ht="90" customHeight="1">
      <c r="B73" s="74" t="s">
        <v>572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146</v>
      </c>
      <c r="AD73" s="78"/>
      <c r="AE73" s="78"/>
      <c r="AF73" s="78"/>
      <c r="AG73" s="78"/>
      <c r="AH73" s="78"/>
      <c r="AI73" s="78" t="s">
        <v>510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9">
        <f>BD74</f>
        <v>1027300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>
        <f>BZ74</f>
        <v>640496.75</v>
      </c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2"/>
      <c r="CP73" s="83">
        <f>BD73-BZ73</f>
        <v>386803.25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2057</v>
      </c>
    </row>
    <row r="74" spans="2:110" ht="92.25" customHeight="1" thickBot="1">
      <c r="B74" s="134" t="s">
        <v>573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6"/>
      <c r="AC74" s="132" t="s">
        <v>146</v>
      </c>
      <c r="AD74" s="133"/>
      <c r="AE74" s="133"/>
      <c r="AF74" s="133"/>
      <c r="AG74" s="133"/>
      <c r="AH74" s="133"/>
      <c r="AI74" s="133" t="s">
        <v>509</v>
      </c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7">
        <v>1027300</v>
      </c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29">
        <v>640496.75</v>
      </c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1"/>
      <c r="CP74" s="103">
        <f>BD74-BZ74</f>
        <v>386803.25</v>
      </c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8"/>
      <c r="DF74" s="47">
        <v>2057</v>
      </c>
    </row>
    <row r="75" spans="2:110" ht="24.75" customHeight="1">
      <c r="B75" s="109" t="s">
        <v>400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3" t="s">
        <v>146</v>
      </c>
      <c r="AD75" s="94"/>
      <c r="AE75" s="94"/>
      <c r="AF75" s="94"/>
      <c r="AG75" s="94"/>
      <c r="AH75" s="94"/>
      <c r="AI75" s="94" t="s">
        <v>565</v>
      </c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83">
        <f>BD76</f>
        <v>11086300</v>
      </c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26">
        <f>BZ76</f>
        <v>8316018</v>
      </c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8"/>
      <c r="CP75" s="83">
        <f>CP76</f>
        <v>2770282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  <c r="DF75" s="47">
        <f>DF76</f>
        <v>0</v>
      </c>
    </row>
    <row r="76" spans="2:110" ht="36.75" customHeight="1" thickBot="1">
      <c r="B76" s="98" t="s">
        <v>401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00"/>
      <c r="AC76" s="101" t="s">
        <v>146</v>
      </c>
      <c r="AD76" s="102"/>
      <c r="AE76" s="102"/>
      <c r="AF76" s="102"/>
      <c r="AG76" s="102"/>
      <c r="AH76" s="102"/>
      <c r="AI76" s="102" t="s">
        <v>566</v>
      </c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3">
        <v>11086300</v>
      </c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4">
        <v>8316018</v>
      </c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6"/>
      <c r="CP76" s="103">
        <f>BD76-BZ76</f>
        <v>2770282</v>
      </c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8"/>
      <c r="DF76" s="47"/>
    </row>
    <row r="77" spans="2:110" ht="24" customHeight="1" hidden="1">
      <c r="B77" s="90" t="s">
        <v>383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3" t="s">
        <v>146</v>
      </c>
      <c r="AD77" s="94"/>
      <c r="AE77" s="94"/>
      <c r="AF77" s="94"/>
      <c r="AG77" s="94"/>
      <c r="AH77" s="94"/>
      <c r="AI77" s="94" t="s">
        <v>384</v>
      </c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126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8"/>
      <c r="CP77" s="83" t="s">
        <v>238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125"/>
      <c r="DF77" s="42"/>
    </row>
    <row r="78" spans="2:121" ht="25.5" customHeight="1" hidden="1">
      <c r="B78" s="86" t="s">
        <v>383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146</v>
      </c>
      <c r="AD78" s="78"/>
      <c r="AE78" s="78"/>
      <c r="AF78" s="78"/>
      <c r="AG78" s="78"/>
      <c r="AH78" s="78"/>
      <c r="AI78" s="78" t="s">
        <v>385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2"/>
      <c r="CP78" s="83" t="s">
        <v>238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125"/>
      <c r="DF78" s="42"/>
      <c r="DO78" s="40">
        <v>7488.51</v>
      </c>
      <c r="DP78" s="39"/>
      <c r="DQ78" s="39"/>
    </row>
    <row r="79" spans="2:109" ht="29.25" customHeight="1" hidden="1">
      <c r="B79" s="90" t="s">
        <v>409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93" t="s">
        <v>146</v>
      </c>
      <c r="AD79" s="94"/>
      <c r="AE79" s="94"/>
      <c r="AF79" s="94"/>
      <c r="AG79" s="94"/>
      <c r="AH79" s="94"/>
      <c r="AI79" s="94" t="s">
        <v>407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83">
        <v>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95">
        <v>0</v>
      </c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7"/>
      <c r="CP79" s="83">
        <v>0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2:121" ht="20.25" customHeight="1" hidden="1">
      <c r="B80" s="86" t="s">
        <v>409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146</v>
      </c>
      <c r="AD80" s="78"/>
      <c r="AE80" s="78"/>
      <c r="AF80" s="78"/>
      <c r="AG80" s="78"/>
      <c r="AH80" s="78"/>
      <c r="AI80" s="78" t="s">
        <v>408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9"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7">
        <v>0</v>
      </c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9"/>
      <c r="CP80" s="83">
        <v>0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55:AB55"/>
    <mergeCell ref="AC55:AH55"/>
    <mergeCell ref="AI55:BC55"/>
    <mergeCell ref="BD55:BY55"/>
    <mergeCell ref="BZ55:CO55"/>
    <mergeCell ref="CP55:DE55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4:DE64"/>
    <mergeCell ref="BZ65:CO65"/>
    <mergeCell ref="CP65:DE65"/>
    <mergeCell ref="CP66:DE66"/>
    <mergeCell ref="BZ67:CO67"/>
    <mergeCell ref="CP67:DE67"/>
    <mergeCell ref="BZ66:CO66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B76:AB76"/>
    <mergeCell ref="AC76:AH76"/>
    <mergeCell ref="AI76:BC76"/>
    <mergeCell ref="BD76:BY76"/>
    <mergeCell ref="BZ76:CO76"/>
    <mergeCell ref="CP76:DE76"/>
    <mergeCell ref="B79:AB79"/>
    <mergeCell ref="AC79:AH79"/>
    <mergeCell ref="AI79:BC79"/>
    <mergeCell ref="BD79:BY79"/>
    <mergeCell ref="BZ79:CO79"/>
    <mergeCell ref="CP79:DE79"/>
    <mergeCell ref="B80:AB80"/>
    <mergeCell ref="AC80:AH80"/>
    <mergeCell ref="AI80:BC80"/>
    <mergeCell ref="BD80:BY80"/>
    <mergeCell ref="BZ80:CO80"/>
    <mergeCell ref="CP80:DE80"/>
    <mergeCell ref="B53:AB53"/>
    <mergeCell ref="AC53:AH53"/>
    <mergeCell ref="AI53:BC53"/>
    <mergeCell ref="BD53:BY53"/>
    <mergeCell ref="BZ53:CO53"/>
    <mergeCell ref="CP53:DE53"/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6:AB56"/>
    <mergeCell ref="AC56:AH56"/>
    <mergeCell ref="AI56:BC56"/>
    <mergeCell ref="BD56:BY56"/>
    <mergeCell ref="BZ56:CO56"/>
    <mergeCell ref="CP56:DE56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9"/>
  <sheetViews>
    <sheetView view="pageBreakPreview" zoomScale="118" zoomScaleNormal="160" zoomScaleSheetLayoutView="118" workbookViewId="0" topLeftCell="A1">
      <selection activeCell="BZ22" sqref="BZ22:CO22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173</v>
      </c>
      <c r="DD1" s="66" t="s">
        <v>173</v>
      </c>
    </row>
    <row r="2" spans="2:108" s="17" customFormat="1" ht="22.5" customHeight="1">
      <c r="B2" s="292" t="s">
        <v>174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</row>
    <row r="3" spans="2:108" ht="34.5" customHeight="1">
      <c r="B3" s="273" t="s">
        <v>141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5"/>
      <c r="AC3" s="273" t="s">
        <v>142</v>
      </c>
      <c r="AD3" s="274"/>
      <c r="AE3" s="274"/>
      <c r="AF3" s="274"/>
      <c r="AG3" s="274"/>
      <c r="AH3" s="275"/>
      <c r="AI3" s="273" t="s">
        <v>187</v>
      </c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5"/>
      <c r="BD3" s="269" t="s">
        <v>182</v>
      </c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 t="s">
        <v>143</v>
      </c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 t="s">
        <v>144</v>
      </c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</row>
    <row r="4" spans="2:108" s="18" customFormat="1" ht="12" customHeight="1" thickBot="1">
      <c r="B4" s="296">
        <v>1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8"/>
      <c r="AC4" s="270">
        <v>2</v>
      </c>
      <c r="AD4" s="271"/>
      <c r="AE4" s="271"/>
      <c r="AF4" s="271"/>
      <c r="AG4" s="271"/>
      <c r="AH4" s="272"/>
      <c r="AI4" s="270">
        <v>3</v>
      </c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2"/>
      <c r="BD4" s="152">
        <v>4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>
        <v>5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>
        <v>6</v>
      </c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:149" s="21" customFormat="1" ht="21" customHeight="1" thickBot="1">
      <c r="B5" s="19" t="s">
        <v>175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79" t="s">
        <v>155</v>
      </c>
      <c r="AD5" s="277"/>
      <c r="AE5" s="277"/>
      <c r="AF5" s="277"/>
      <c r="AG5" s="277"/>
      <c r="AH5" s="278"/>
      <c r="AI5" s="276" t="s">
        <v>147</v>
      </c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8"/>
      <c r="BD5" s="153">
        <f>BD6</f>
        <v>21932800</v>
      </c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>
        <f>BZ6</f>
        <v>15453272.620000001</v>
      </c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45">
        <f>BD5-BZ5</f>
        <v>6479527.379999999</v>
      </c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7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99" t="s">
        <v>204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79"/>
      <c r="AD6" s="290"/>
      <c r="AE6" s="290"/>
      <c r="AF6" s="290"/>
      <c r="AG6" s="290"/>
      <c r="AH6" s="291"/>
      <c r="AI6" s="287" t="s">
        <v>10</v>
      </c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9"/>
      <c r="BD6" s="145">
        <f>BD8+BD133+BD146+BD173+BD196+BD261+BD270+BD316</f>
        <v>21932800</v>
      </c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7"/>
      <c r="BZ6" s="145">
        <f>BZ8+BZ196+BZ270+BZ133+BZ146+BZ173+BZ261</f>
        <v>15453272.620000001</v>
      </c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7"/>
      <c r="CP6" s="145">
        <f>BD6-BZ6</f>
        <v>6479527.379999999</v>
      </c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1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93" t="s">
        <v>145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5"/>
      <c r="AC7" s="229"/>
      <c r="AD7" s="230"/>
      <c r="AE7" s="230"/>
      <c r="AF7" s="230"/>
      <c r="AG7" s="230"/>
      <c r="AH7" s="231"/>
      <c r="AI7" s="239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1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56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8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80" t="s">
        <v>216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2"/>
      <c r="AC8" s="286" t="s">
        <v>155</v>
      </c>
      <c r="AD8" s="284"/>
      <c r="AE8" s="284"/>
      <c r="AF8" s="284"/>
      <c r="AG8" s="284"/>
      <c r="AH8" s="285"/>
      <c r="AI8" s="283" t="s">
        <v>11</v>
      </c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5"/>
      <c r="BD8" s="121">
        <f>BD22+BD68+BD76</f>
        <v>4979400</v>
      </c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>
        <f>BZ22+BZ76</f>
        <v>3554087.4999999995</v>
      </c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48">
        <f>BD8-BZ8</f>
        <v>1425312.5000000005</v>
      </c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5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86"/>
      <c r="AD9" s="119"/>
      <c r="AE9" s="119"/>
      <c r="AF9" s="119"/>
      <c r="AG9" s="119"/>
      <c r="AH9" s="120"/>
      <c r="AI9" s="118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20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26">
        <f aca="true" t="shared" si="0" ref="CP9:CP61">BD9-BZ9</f>
        <v>0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8"/>
    </row>
    <row r="10" spans="2:108" ht="15" customHeight="1" hidden="1">
      <c r="B10" s="86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86"/>
      <c r="AD10" s="119"/>
      <c r="AE10" s="119"/>
      <c r="AF10" s="119"/>
      <c r="AG10" s="119"/>
      <c r="AH10" s="120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20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26">
        <f t="shared" si="0"/>
        <v>0</v>
      </c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8"/>
    </row>
    <row r="11" spans="2:108" ht="15" customHeight="1" hidden="1">
      <c r="B11" s="8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86"/>
      <c r="AD11" s="119"/>
      <c r="AE11" s="119"/>
      <c r="AF11" s="119"/>
      <c r="AG11" s="119"/>
      <c r="AH11" s="120"/>
      <c r="AI11" s="118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20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26">
        <f t="shared" si="0"/>
        <v>0</v>
      </c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2:108" ht="45.75" customHeight="1" hidden="1">
      <c r="B12" s="86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86"/>
      <c r="AD12" s="119"/>
      <c r="AE12" s="119"/>
      <c r="AF12" s="119"/>
      <c r="AG12" s="119"/>
      <c r="AH12" s="120"/>
      <c r="AI12" s="118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20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26">
        <f t="shared" si="0"/>
        <v>0</v>
      </c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2:108" ht="15.75" customHeight="1" hidden="1">
      <c r="B13" s="8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86"/>
      <c r="AD13" s="119"/>
      <c r="AE13" s="119"/>
      <c r="AF13" s="119"/>
      <c r="AG13" s="119"/>
      <c r="AH13" s="120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20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26">
        <f t="shared" si="0"/>
        <v>0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</row>
    <row r="14" spans="2:108" ht="22.5" customHeight="1" hidden="1">
      <c r="B14" s="8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86"/>
      <c r="AD14" s="119"/>
      <c r="AE14" s="119"/>
      <c r="AF14" s="119"/>
      <c r="AG14" s="119"/>
      <c r="AH14" s="120"/>
      <c r="AI14" s="118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20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26">
        <f t="shared" si="0"/>
        <v>0</v>
      </c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2:108" ht="15" customHeight="1" hidden="1">
      <c r="B15" s="8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86"/>
      <c r="AD15" s="119"/>
      <c r="AE15" s="119"/>
      <c r="AF15" s="119"/>
      <c r="AG15" s="119"/>
      <c r="AH15" s="120"/>
      <c r="AI15" s="118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20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26">
        <f t="shared" si="0"/>
        <v>0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2:108" ht="15" customHeight="1" hidden="1">
      <c r="B16" s="86" t="s">
        <v>219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86" t="s">
        <v>155</v>
      </c>
      <c r="AD16" s="119"/>
      <c r="AE16" s="119"/>
      <c r="AF16" s="119"/>
      <c r="AG16" s="119"/>
      <c r="AH16" s="120"/>
      <c r="AI16" s="118" t="s">
        <v>337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238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26" t="e">
        <f t="shared" si="0"/>
        <v>#VALUE!</v>
      </c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2:108" ht="23.25" customHeight="1" hidden="1">
      <c r="B17" s="86" t="s">
        <v>266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86" t="s">
        <v>155</v>
      </c>
      <c r="AD17" s="119"/>
      <c r="AE17" s="119"/>
      <c r="AF17" s="119"/>
      <c r="AG17" s="119"/>
      <c r="AH17" s="120"/>
      <c r="AI17" s="118" t="s">
        <v>267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20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238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26" t="e">
        <f t="shared" si="0"/>
        <v>#VALUE!</v>
      </c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2:108" ht="15" customHeight="1" hidden="1">
      <c r="B18" s="86" t="s">
        <v>243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86" t="s">
        <v>155</v>
      </c>
      <c r="AD18" s="119"/>
      <c r="AE18" s="119"/>
      <c r="AF18" s="119"/>
      <c r="AG18" s="119"/>
      <c r="AH18" s="120"/>
      <c r="AI18" s="118" t="s">
        <v>268</v>
      </c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20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238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26" t="e">
        <f t="shared" si="0"/>
        <v>#VALUE!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2:108" ht="22.5" customHeight="1" hidden="1">
      <c r="B19" s="86" t="s">
        <v>217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86" t="s">
        <v>155</v>
      </c>
      <c r="AD19" s="119"/>
      <c r="AE19" s="119"/>
      <c r="AF19" s="119"/>
      <c r="AG19" s="119"/>
      <c r="AH19" s="120"/>
      <c r="AI19" s="118" t="s">
        <v>269</v>
      </c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20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238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26" t="e">
        <f t="shared" si="0"/>
        <v>#VALUE!</v>
      </c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2:108" ht="17.25" customHeight="1" hidden="1">
      <c r="B20" s="86" t="s">
        <v>218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86" t="s">
        <v>155</v>
      </c>
      <c r="AD20" s="119"/>
      <c r="AE20" s="119"/>
      <c r="AF20" s="119"/>
      <c r="AG20" s="119"/>
      <c r="AH20" s="120"/>
      <c r="AI20" s="118" t="s">
        <v>270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20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238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26" t="e">
        <f t="shared" si="0"/>
        <v>#VALUE!</v>
      </c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2:108" ht="17.25" customHeight="1" hidden="1">
      <c r="B21" s="86" t="s">
        <v>219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86" t="s">
        <v>155</v>
      </c>
      <c r="AD21" s="119"/>
      <c r="AE21" s="119"/>
      <c r="AF21" s="119"/>
      <c r="AG21" s="119"/>
      <c r="AH21" s="120"/>
      <c r="AI21" s="118" t="s">
        <v>294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20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238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26" t="e">
        <f t="shared" si="0"/>
        <v>#VALUE!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2:136" s="21" customFormat="1" ht="74.25" customHeight="1">
      <c r="B22" s="220" t="s">
        <v>220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209" t="s">
        <v>155</v>
      </c>
      <c r="AD22" s="210"/>
      <c r="AE22" s="210"/>
      <c r="AF22" s="210"/>
      <c r="AG22" s="210"/>
      <c r="AH22" s="211"/>
      <c r="AI22" s="212" t="s">
        <v>13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1"/>
      <c r="BD22" s="124">
        <f>BD23+BD62</f>
        <v>4801800</v>
      </c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>
        <f>BZ23+BZ62</f>
        <v>3449767.7699999996</v>
      </c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48">
        <f aca="true" t="shared" si="1" ref="CP22:CP27">BD22-BZ22</f>
        <v>1352032.2300000004</v>
      </c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6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86" t="s">
        <v>155</v>
      </c>
      <c r="AD23" s="119"/>
      <c r="AE23" s="119"/>
      <c r="AF23" s="119"/>
      <c r="AG23" s="119"/>
      <c r="AH23" s="120"/>
      <c r="AI23" s="118" t="s">
        <v>14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20"/>
      <c r="BD23" s="79">
        <f>BD24</f>
        <v>4801600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3449567.7699999996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26">
        <f t="shared" si="1"/>
        <v>1352032.2300000004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6" t="s">
        <v>338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86" t="s">
        <v>155</v>
      </c>
      <c r="AD24" s="119"/>
      <c r="AE24" s="119"/>
      <c r="AF24" s="119"/>
      <c r="AG24" s="119"/>
      <c r="AH24" s="120"/>
      <c r="AI24" s="118" t="s">
        <v>15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0"/>
      <c r="BD24" s="79">
        <f>BD25+BD37</f>
        <v>4801600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3449567.7699999996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26">
        <f t="shared" si="1"/>
        <v>1352032.2300000004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6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86" t="s">
        <v>155</v>
      </c>
      <c r="AD25" s="119"/>
      <c r="AE25" s="119"/>
      <c r="AF25" s="119"/>
      <c r="AG25" s="119"/>
      <c r="AH25" s="120"/>
      <c r="AI25" s="118" t="s">
        <v>16</v>
      </c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20"/>
      <c r="BD25" s="79">
        <f>BD26</f>
        <v>4144500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2970719.0199999996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26">
        <f t="shared" si="1"/>
        <v>1173780.9800000004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2:108" ht="81.75" customHeight="1">
      <c r="B26" s="86" t="s">
        <v>574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86" t="s">
        <v>155</v>
      </c>
      <c r="AD26" s="119"/>
      <c r="AE26" s="119"/>
      <c r="AF26" s="119"/>
      <c r="AG26" s="119"/>
      <c r="AH26" s="120"/>
      <c r="AI26" s="118" t="s">
        <v>118</v>
      </c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20"/>
      <c r="BD26" s="79">
        <f>BD27</f>
        <v>4144500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2970719.0199999996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26">
        <f t="shared" si="1"/>
        <v>1173780.9800000004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2:108" ht="36" customHeight="1">
      <c r="B27" s="86" t="s">
        <v>363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86" t="s">
        <v>155</v>
      </c>
      <c r="AD27" s="119"/>
      <c r="AE27" s="119"/>
      <c r="AF27" s="119"/>
      <c r="AG27" s="119"/>
      <c r="AH27" s="120"/>
      <c r="AI27" s="118" t="s">
        <v>17</v>
      </c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20"/>
      <c r="BD27" s="79">
        <f>BD28+BD29+BD30</f>
        <v>4144500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BZ28+BZ29+BZ30</f>
        <v>2970719.0199999996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26">
        <f t="shared" si="1"/>
        <v>1173780.9800000004</v>
      </c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2:108" ht="25.5" customHeight="1">
      <c r="B28" s="86" t="s">
        <v>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86" t="s">
        <v>155</v>
      </c>
      <c r="AD28" s="119"/>
      <c r="AE28" s="119"/>
      <c r="AF28" s="119"/>
      <c r="AG28" s="119"/>
      <c r="AH28" s="120"/>
      <c r="AI28" s="118" t="s">
        <v>18</v>
      </c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0"/>
      <c r="BD28" s="79">
        <v>3027800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2170512.13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26">
        <f t="shared" si="0"/>
        <v>857287.8700000001</v>
      </c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2:108" ht="47.25" customHeight="1">
      <c r="B29" s="86" t="s">
        <v>334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86" t="s">
        <v>155</v>
      </c>
      <c r="AD29" s="119"/>
      <c r="AE29" s="119"/>
      <c r="AF29" s="119"/>
      <c r="AG29" s="119"/>
      <c r="AH29" s="120"/>
      <c r="AI29" s="118" t="s">
        <v>19</v>
      </c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79">
        <v>213600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105782.38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26">
        <f>BD29-BZ29</f>
        <v>107817.62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2:108" ht="57.75" customHeight="1">
      <c r="B30" s="86" t="s">
        <v>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86" t="s">
        <v>155</v>
      </c>
      <c r="AD30" s="119"/>
      <c r="AE30" s="119"/>
      <c r="AF30" s="119"/>
      <c r="AG30" s="119"/>
      <c r="AH30" s="120"/>
      <c r="AI30" s="118" t="s">
        <v>20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79">
        <v>903100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694424.51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26">
        <f t="shared" si="0"/>
        <v>208675.49</v>
      </c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2:108" ht="15" customHeight="1" hidden="1">
      <c r="B31" s="8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86"/>
      <c r="AD31" s="119"/>
      <c r="AE31" s="119"/>
      <c r="AF31" s="119"/>
      <c r="AG31" s="119"/>
      <c r="AH31" s="120"/>
      <c r="AI31" s="118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26">
        <f t="shared" si="0"/>
        <v>0</v>
      </c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2:108" ht="45" customHeight="1" hidden="1">
      <c r="B32" s="8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86"/>
      <c r="AD32" s="119"/>
      <c r="AE32" s="119"/>
      <c r="AF32" s="119"/>
      <c r="AG32" s="119"/>
      <c r="AH32" s="120"/>
      <c r="AI32" s="118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20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26">
        <f t="shared" si="0"/>
        <v>0</v>
      </c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</row>
    <row r="33" spans="2:108" ht="18" customHeight="1" hidden="1">
      <c r="B33" s="86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86"/>
      <c r="AD33" s="119"/>
      <c r="AE33" s="119"/>
      <c r="AF33" s="119"/>
      <c r="AG33" s="119"/>
      <c r="AH33" s="120"/>
      <c r="AI33" s="118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20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26">
        <f t="shared" si="0"/>
        <v>0</v>
      </c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2:108" ht="24.75" customHeight="1" hidden="1">
      <c r="B34" s="8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86"/>
      <c r="AD34" s="119"/>
      <c r="AE34" s="119"/>
      <c r="AF34" s="119"/>
      <c r="AG34" s="119"/>
      <c r="AH34" s="120"/>
      <c r="AI34" s="118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20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26">
        <f t="shared" si="0"/>
        <v>0</v>
      </c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8"/>
    </row>
    <row r="35" spans="2:108" ht="17.25" customHeight="1" hidden="1">
      <c r="B35" s="8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86"/>
      <c r="AD35" s="119"/>
      <c r="AE35" s="119"/>
      <c r="AF35" s="119"/>
      <c r="AG35" s="119"/>
      <c r="AH35" s="120"/>
      <c r="AI35" s="118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20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26">
        <f t="shared" si="0"/>
        <v>0</v>
      </c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2:108" ht="17.25" customHeight="1" hidden="1">
      <c r="B36" s="86" t="s">
        <v>219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86" t="s">
        <v>155</v>
      </c>
      <c r="AD36" s="119"/>
      <c r="AE36" s="119"/>
      <c r="AF36" s="119"/>
      <c r="AG36" s="119"/>
      <c r="AH36" s="120"/>
      <c r="AI36" s="118" t="s">
        <v>333</v>
      </c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20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238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26" t="e">
        <f t="shared" si="0"/>
        <v>#VALUE!</v>
      </c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2:108" s="26" customFormat="1" ht="91.5" customHeight="1">
      <c r="B37" s="86" t="s">
        <v>364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86" t="s">
        <v>155</v>
      </c>
      <c r="AD37" s="119"/>
      <c r="AE37" s="119"/>
      <c r="AF37" s="119"/>
      <c r="AG37" s="119"/>
      <c r="AH37" s="120"/>
      <c r="AI37" s="118" t="s">
        <v>21</v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20"/>
      <c r="BD37" s="80">
        <f>BD38+BD41</f>
        <v>657100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478848.75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26">
        <f>BD37-BZ37</f>
        <v>178251.25</v>
      </c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2:108" ht="81" customHeight="1">
      <c r="B38" s="86" t="s">
        <v>45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86" t="s">
        <v>155</v>
      </c>
      <c r="AD38" s="119"/>
      <c r="AE38" s="119"/>
      <c r="AF38" s="119"/>
      <c r="AG38" s="119"/>
      <c r="AH38" s="120"/>
      <c r="AI38" s="118" t="s">
        <v>119</v>
      </c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20"/>
      <c r="BD38" s="79">
        <f>BD39</f>
        <v>3000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953.09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26">
        <f>CP39</f>
        <v>2046.9099999999999</v>
      </c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2:108" ht="36" customHeight="1">
      <c r="B39" s="86" t="s">
        <v>363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86" t="s">
        <v>155</v>
      </c>
      <c r="AD39" s="119"/>
      <c r="AE39" s="119"/>
      <c r="AF39" s="119"/>
      <c r="AG39" s="119"/>
      <c r="AH39" s="120"/>
      <c r="AI39" s="118" t="s">
        <v>120</v>
      </c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20"/>
      <c r="BD39" s="79">
        <f>BD40</f>
        <v>3000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953.09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26">
        <f>CP40</f>
        <v>2046.9099999999999</v>
      </c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2:108" ht="45" customHeight="1">
      <c r="B40" s="86" t="s">
        <v>334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86" t="s">
        <v>155</v>
      </c>
      <c r="AD40" s="119"/>
      <c r="AE40" s="119"/>
      <c r="AF40" s="119"/>
      <c r="AG40" s="119"/>
      <c r="AH40" s="120"/>
      <c r="AI40" s="118" t="s">
        <v>121</v>
      </c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20"/>
      <c r="BD40" s="79">
        <v>3000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953.09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26">
        <f>BD40-BZ40</f>
        <v>2046.9099999999999</v>
      </c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2:108" s="26" customFormat="1" ht="35.25" customHeight="1">
      <c r="B41" s="86" t="s">
        <v>365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86" t="s">
        <v>155</v>
      </c>
      <c r="AD41" s="119"/>
      <c r="AE41" s="119"/>
      <c r="AF41" s="119"/>
      <c r="AG41" s="119"/>
      <c r="AH41" s="120"/>
      <c r="AI41" s="118" t="s">
        <v>46</v>
      </c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20"/>
      <c r="BD41" s="80">
        <f>BD42</f>
        <v>654100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477895.66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26">
        <f t="shared" si="0"/>
        <v>176204.34000000003</v>
      </c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2:108" s="26" customFormat="1" ht="33.75" customHeight="1">
      <c r="B42" s="86" t="s">
        <v>22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86" t="s">
        <v>155</v>
      </c>
      <c r="AD42" s="119"/>
      <c r="AE42" s="119"/>
      <c r="AF42" s="119"/>
      <c r="AG42" s="119"/>
      <c r="AH42" s="120"/>
      <c r="AI42" s="118" t="s">
        <v>23</v>
      </c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20"/>
      <c r="BD42" s="80">
        <f>BD43</f>
        <v>654100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477895.66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26">
        <f t="shared" si="0"/>
        <v>176204.34000000003</v>
      </c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2:108" s="26" customFormat="1" ht="18.75" customHeight="1">
      <c r="B43" s="86" t="s">
        <v>470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86" t="s">
        <v>155</v>
      </c>
      <c r="AD43" s="119"/>
      <c r="AE43" s="119"/>
      <c r="AF43" s="119"/>
      <c r="AG43" s="119"/>
      <c r="AH43" s="120"/>
      <c r="AI43" s="118" t="s">
        <v>24</v>
      </c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20"/>
      <c r="BD43" s="80">
        <v>654100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477895.66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26">
        <f>BD43-BZ43</f>
        <v>176204.34000000003</v>
      </c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</row>
    <row r="44" spans="2:108" s="26" customFormat="1" ht="16.5" customHeight="1" hidden="1">
      <c r="B44" s="8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86"/>
      <c r="AD44" s="119"/>
      <c r="AE44" s="119"/>
      <c r="AF44" s="119"/>
      <c r="AG44" s="119"/>
      <c r="AH44" s="120"/>
      <c r="AI44" s="118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20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26">
        <f t="shared" si="0"/>
        <v>0</v>
      </c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2:108" s="26" customFormat="1" ht="16.5" customHeight="1" hidden="1">
      <c r="B45" s="86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86"/>
      <c r="AD45" s="119"/>
      <c r="AE45" s="119"/>
      <c r="AF45" s="119"/>
      <c r="AG45" s="119"/>
      <c r="AH45" s="120"/>
      <c r="AI45" s="118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20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26">
        <f t="shared" si="0"/>
        <v>0</v>
      </c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2:108" ht="36.75" customHeight="1" hidden="1">
      <c r="B46" s="8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86"/>
      <c r="AD46" s="119"/>
      <c r="AE46" s="119"/>
      <c r="AF46" s="119"/>
      <c r="AG46" s="119"/>
      <c r="AH46" s="120"/>
      <c r="AI46" s="118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0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86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86"/>
      <c r="AD47" s="119"/>
      <c r="AE47" s="119"/>
      <c r="AF47" s="119"/>
      <c r="AG47" s="119"/>
      <c r="AH47" s="120"/>
      <c r="AI47" s="118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26">
        <f t="shared" si="0"/>
        <v>0</v>
      </c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2:108" ht="17.25" customHeight="1" hidden="1">
      <c r="B48" s="86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86"/>
      <c r="AD48" s="119"/>
      <c r="AE48" s="119"/>
      <c r="AF48" s="119"/>
      <c r="AG48" s="119"/>
      <c r="AH48" s="120"/>
      <c r="AI48" s="118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0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26">
        <f t="shared" si="0"/>
        <v>0</v>
      </c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2:108" ht="17.25" customHeight="1" hidden="1">
      <c r="B49" s="8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86"/>
      <c r="AD49" s="119"/>
      <c r="AE49" s="119"/>
      <c r="AF49" s="119"/>
      <c r="AG49" s="119"/>
      <c r="AH49" s="120"/>
      <c r="AI49" s="118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26">
        <f t="shared" si="0"/>
        <v>0</v>
      </c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2:108" ht="17.25" customHeight="1" hidden="1">
      <c r="B50" s="86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86"/>
      <c r="AD50" s="119"/>
      <c r="AE50" s="119"/>
      <c r="AF50" s="119"/>
      <c r="AG50" s="119"/>
      <c r="AH50" s="120"/>
      <c r="AI50" s="118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26">
        <f t="shared" si="0"/>
        <v>0</v>
      </c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8"/>
    </row>
    <row r="51" spans="2:108" ht="17.25" customHeight="1" hidden="1">
      <c r="B51" s="86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86"/>
      <c r="AD51" s="119"/>
      <c r="AE51" s="119"/>
      <c r="AF51" s="119"/>
      <c r="AG51" s="119"/>
      <c r="AH51" s="120"/>
      <c r="AI51" s="118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20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26">
        <f t="shared" si="0"/>
        <v>0</v>
      </c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8"/>
    </row>
    <row r="52" spans="2:108" ht="23.25" customHeight="1" hidden="1">
      <c r="B52" s="8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86"/>
      <c r="AD52" s="119"/>
      <c r="AE52" s="119"/>
      <c r="AF52" s="119"/>
      <c r="AG52" s="119"/>
      <c r="AH52" s="120"/>
      <c r="AI52" s="118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20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26">
        <f t="shared" si="0"/>
        <v>0</v>
      </c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2:108" ht="13.5" customHeight="1" hidden="1">
      <c r="B53" s="8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86"/>
      <c r="AD53" s="119"/>
      <c r="AE53" s="119"/>
      <c r="AF53" s="119"/>
      <c r="AG53" s="119"/>
      <c r="AH53" s="120"/>
      <c r="AI53" s="118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20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26">
        <f t="shared" si="0"/>
        <v>0</v>
      </c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</row>
    <row r="54" spans="2:108" ht="18" customHeight="1" hidden="1">
      <c r="B54" s="86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86"/>
      <c r="AD54" s="119"/>
      <c r="AE54" s="119"/>
      <c r="AF54" s="119"/>
      <c r="AG54" s="119"/>
      <c r="AH54" s="120"/>
      <c r="AI54" s="118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20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26">
        <f t="shared" si="0"/>
        <v>0</v>
      </c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2:108" ht="24" customHeight="1" hidden="1">
      <c r="B55" s="86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86"/>
      <c r="AD55" s="119"/>
      <c r="AE55" s="119"/>
      <c r="AF55" s="119"/>
      <c r="AG55" s="119"/>
      <c r="AH55" s="120"/>
      <c r="AI55" s="118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20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26">
        <f t="shared" si="0"/>
        <v>0</v>
      </c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8"/>
    </row>
    <row r="56" spans="2:108" ht="22.5" customHeight="1" hidden="1">
      <c r="B56" s="86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86"/>
      <c r="AD56" s="119"/>
      <c r="AE56" s="119"/>
      <c r="AF56" s="119"/>
      <c r="AG56" s="119"/>
      <c r="AH56" s="120"/>
      <c r="AI56" s="118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20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86" t="s">
        <v>332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86" t="s">
        <v>155</v>
      </c>
      <c r="AD57" s="119"/>
      <c r="AE57" s="119"/>
      <c r="AF57" s="119"/>
      <c r="AG57" s="119"/>
      <c r="AH57" s="120"/>
      <c r="AI57" s="118" t="s">
        <v>331</v>
      </c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20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86" t="s">
        <v>225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86" t="s">
        <v>155</v>
      </c>
      <c r="AD58" s="119"/>
      <c r="AE58" s="119"/>
      <c r="AF58" s="119"/>
      <c r="AG58" s="119"/>
      <c r="AH58" s="120"/>
      <c r="AI58" s="118" t="s">
        <v>330</v>
      </c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20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86" t="s">
        <v>243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86" t="s">
        <v>155</v>
      </c>
      <c r="AD59" s="119"/>
      <c r="AE59" s="119"/>
      <c r="AF59" s="119"/>
      <c r="AG59" s="119"/>
      <c r="AH59" s="120"/>
      <c r="AI59" s="118" t="s">
        <v>329</v>
      </c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20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86" t="s">
        <v>226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86" t="s">
        <v>155</v>
      </c>
      <c r="AD60" s="119"/>
      <c r="AE60" s="119"/>
      <c r="AF60" s="119"/>
      <c r="AG60" s="119"/>
      <c r="AH60" s="120"/>
      <c r="AI60" s="118" t="s">
        <v>328</v>
      </c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20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86" t="s">
        <v>288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86" t="s">
        <v>155</v>
      </c>
      <c r="AD61" s="119"/>
      <c r="AE61" s="119"/>
      <c r="AF61" s="119"/>
      <c r="AG61" s="119"/>
      <c r="AH61" s="120"/>
      <c r="AI61" s="118" t="s">
        <v>327</v>
      </c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20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4.5" customHeight="1">
      <c r="B62" s="86" t="s">
        <v>374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86" t="s">
        <v>155</v>
      </c>
      <c r="AD62" s="119"/>
      <c r="AE62" s="119"/>
      <c r="AF62" s="119"/>
      <c r="AG62" s="119"/>
      <c r="AH62" s="120"/>
      <c r="AI62" s="118" t="s">
        <v>375</v>
      </c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20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 t="str">
        <f>CP63</f>
        <v>-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8.75" customHeight="1">
      <c r="B63" s="86" t="s">
        <v>575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86" t="s">
        <v>155</v>
      </c>
      <c r="AD63" s="119"/>
      <c r="AE63" s="119"/>
      <c r="AF63" s="119"/>
      <c r="AG63" s="119"/>
      <c r="AH63" s="120"/>
      <c r="AI63" s="118" t="s">
        <v>122</v>
      </c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20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 t="str">
        <f>CP64</f>
        <v>-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86" t="s">
        <v>131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86" t="s">
        <v>155</v>
      </c>
      <c r="AD64" s="119"/>
      <c r="AE64" s="119"/>
      <c r="AF64" s="119"/>
      <c r="AG64" s="119"/>
      <c r="AH64" s="120"/>
      <c r="AI64" s="118" t="s">
        <v>25</v>
      </c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20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 t="str">
        <f>CP65</f>
        <v>-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86" t="s">
        <v>365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86" t="s">
        <v>155</v>
      </c>
      <c r="AD65" s="119"/>
      <c r="AE65" s="119"/>
      <c r="AF65" s="119"/>
      <c r="AG65" s="119"/>
      <c r="AH65" s="120"/>
      <c r="AI65" s="118" t="s">
        <v>362</v>
      </c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20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 t="str">
        <f>CP66</f>
        <v>-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86" t="s">
        <v>22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86" t="s">
        <v>155</v>
      </c>
      <c r="AD66" s="119"/>
      <c r="AE66" s="119"/>
      <c r="AF66" s="119"/>
      <c r="AG66" s="119"/>
      <c r="AH66" s="120"/>
      <c r="AI66" s="118" t="s">
        <v>26</v>
      </c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20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 t="str">
        <f>CP67</f>
        <v>-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86" t="s">
        <v>470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86" t="s">
        <v>155</v>
      </c>
      <c r="AD67" s="119"/>
      <c r="AE67" s="119"/>
      <c r="AF67" s="119"/>
      <c r="AG67" s="119"/>
      <c r="AH67" s="120"/>
      <c r="AI67" s="118" t="s">
        <v>27</v>
      </c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20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 t="s">
        <v>238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0" t="s">
        <v>227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7"/>
      <c r="AC68" s="209" t="s">
        <v>155</v>
      </c>
      <c r="AD68" s="210"/>
      <c r="AE68" s="210"/>
      <c r="AF68" s="210"/>
      <c r="AG68" s="210"/>
      <c r="AH68" s="211"/>
      <c r="AI68" s="212" t="s">
        <v>28</v>
      </c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1"/>
      <c r="BD68" s="124">
        <f>BD69</f>
        <v>30000</v>
      </c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 t="s">
        <v>238</v>
      </c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48">
        <f>CP69</f>
        <v>30000</v>
      </c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</row>
    <row r="69" spans="2:108" ht="34.5" customHeight="1">
      <c r="B69" s="86" t="s">
        <v>374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86" t="s">
        <v>155</v>
      </c>
      <c r="AD69" s="119"/>
      <c r="AE69" s="119"/>
      <c r="AF69" s="119"/>
      <c r="AG69" s="119"/>
      <c r="AH69" s="120"/>
      <c r="AI69" s="118" t="s">
        <v>29</v>
      </c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20"/>
      <c r="BD69" s="79">
        <f>BD70</f>
        <v>30000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238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26">
        <f>CP70</f>
        <v>30000</v>
      </c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8"/>
    </row>
    <row r="70" spans="2:108" ht="25.5" customHeight="1">
      <c r="B70" s="86" t="s">
        <v>346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86" t="s">
        <v>155</v>
      </c>
      <c r="AD70" s="119"/>
      <c r="AE70" s="119"/>
      <c r="AF70" s="119"/>
      <c r="AG70" s="119"/>
      <c r="AH70" s="120"/>
      <c r="AI70" s="118" t="s">
        <v>30</v>
      </c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20"/>
      <c r="BD70" s="79">
        <f>BD71</f>
        <v>30000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238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26">
        <f>CP71</f>
        <v>30000</v>
      </c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2:108" ht="79.5" customHeight="1">
      <c r="B71" s="86" t="s">
        <v>326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86" t="s">
        <v>155</v>
      </c>
      <c r="AD71" s="119"/>
      <c r="AE71" s="119"/>
      <c r="AF71" s="119"/>
      <c r="AG71" s="119"/>
      <c r="AH71" s="120"/>
      <c r="AI71" s="118" t="s">
        <v>31</v>
      </c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20"/>
      <c r="BD71" s="79">
        <f>BD72</f>
        <v>30000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238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26">
        <f>CP72</f>
        <v>30000</v>
      </c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8"/>
    </row>
    <row r="72" spans="2:108" ht="18.75" customHeight="1">
      <c r="B72" s="86" t="s">
        <v>48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86" t="s">
        <v>155</v>
      </c>
      <c r="AD72" s="119"/>
      <c r="AE72" s="119"/>
      <c r="AF72" s="119"/>
      <c r="AG72" s="119"/>
      <c r="AH72" s="120"/>
      <c r="AI72" s="118" t="s">
        <v>47</v>
      </c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20"/>
      <c r="BD72" s="79">
        <f>BD73</f>
        <v>30000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238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26">
        <f>CP73</f>
        <v>30000</v>
      </c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2:108" ht="18" customHeight="1">
      <c r="B73" s="86" t="s">
        <v>272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86" t="s">
        <v>155</v>
      </c>
      <c r="AD73" s="119"/>
      <c r="AE73" s="119"/>
      <c r="AF73" s="119"/>
      <c r="AG73" s="119"/>
      <c r="AH73" s="120"/>
      <c r="AI73" s="118" t="s">
        <v>32</v>
      </c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20"/>
      <c r="BD73" s="79">
        <v>30000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238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26">
        <f>BD73</f>
        <v>30000</v>
      </c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8"/>
    </row>
    <row r="74" spans="2:108" ht="18.75" customHeight="1" hidden="1">
      <c r="B74" s="86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86"/>
      <c r="AD74" s="119"/>
      <c r="AE74" s="119"/>
      <c r="AF74" s="119"/>
      <c r="AG74" s="119"/>
      <c r="AH74" s="120"/>
      <c r="AI74" s="118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20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26">
        <f>BD74-BZ74</f>
        <v>0</v>
      </c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2:108" ht="0.75" customHeight="1" hidden="1">
      <c r="B75" s="86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86"/>
      <c r="AD75" s="119"/>
      <c r="AE75" s="119"/>
      <c r="AF75" s="119"/>
      <c r="AG75" s="119"/>
      <c r="AH75" s="120"/>
      <c r="AI75" s="118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20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26">
        <f>BD75-BZ75</f>
        <v>0</v>
      </c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</row>
    <row r="76" spans="2:108" s="21" customFormat="1" ht="24.75" customHeight="1">
      <c r="B76" s="220" t="s">
        <v>237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7"/>
      <c r="AC76" s="209" t="s">
        <v>155</v>
      </c>
      <c r="AD76" s="210"/>
      <c r="AE76" s="210"/>
      <c r="AF76" s="210"/>
      <c r="AG76" s="210"/>
      <c r="AH76" s="211"/>
      <c r="AI76" s="212" t="s">
        <v>33</v>
      </c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1"/>
      <c r="BD76" s="124">
        <f>BD77+BD91+BD115+BD109</f>
        <v>147600</v>
      </c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>
        <f>BZ77+BZ91+BZ115</f>
        <v>104319.73000000001</v>
      </c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48">
        <f>BD76-BZ76</f>
        <v>43280.26999999999</v>
      </c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50"/>
    </row>
    <row r="77" spans="2:108" ht="36" customHeight="1">
      <c r="B77" s="86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86" t="s">
        <v>155</v>
      </c>
      <c r="AD77" s="119"/>
      <c r="AE77" s="119"/>
      <c r="AF77" s="119"/>
      <c r="AG77" s="119"/>
      <c r="AH77" s="120"/>
      <c r="AI77" s="118" t="s">
        <v>34</v>
      </c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20"/>
      <c r="BD77" s="79">
        <f>BD78</f>
        <v>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1650.1599999999999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26">
        <f>CP78</f>
        <v>3349.84</v>
      </c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8"/>
    </row>
    <row r="78" spans="2:108" ht="36" customHeight="1">
      <c r="B78" s="86" t="s">
        <v>338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86" t="s">
        <v>155</v>
      </c>
      <c r="AD78" s="119"/>
      <c r="AE78" s="119"/>
      <c r="AF78" s="119"/>
      <c r="AG78" s="119"/>
      <c r="AH78" s="120"/>
      <c r="AI78" s="118" t="s">
        <v>35</v>
      </c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20"/>
      <c r="BD78" s="79">
        <f>BD79</f>
        <v>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1650.1599999999999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26">
        <f>CP79</f>
        <v>3349.84</v>
      </c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2:108" ht="94.5" customHeight="1">
      <c r="B79" s="86" t="s">
        <v>366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86" t="s">
        <v>155</v>
      </c>
      <c r="AD79" s="119"/>
      <c r="AE79" s="119"/>
      <c r="AF79" s="119"/>
      <c r="AG79" s="119"/>
      <c r="AH79" s="120"/>
      <c r="AI79" s="118" t="s">
        <v>410</v>
      </c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20"/>
      <c r="BD79" s="79">
        <f>BD80+BD83</f>
        <v>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1650.1599999999999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26">
        <f>CP83</f>
        <v>3349.84</v>
      </c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8"/>
    </row>
    <row r="80" spans="2:108" ht="81" customHeight="1" hidden="1">
      <c r="B80" s="86" t="s">
        <v>45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86" t="s">
        <v>155</v>
      </c>
      <c r="AD80" s="119"/>
      <c r="AE80" s="119"/>
      <c r="AF80" s="119"/>
      <c r="AG80" s="119"/>
      <c r="AH80" s="120"/>
      <c r="AI80" s="118" t="s">
        <v>473</v>
      </c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20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26">
        <f>BD80-BZ80</f>
        <v>0</v>
      </c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2:108" ht="33.75" customHeight="1" hidden="1">
      <c r="B81" s="86" t="s">
        <v>363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86" t="s">
        <v>155</v>
      </c>
      <c r="AD81" s="119"/>
      <c r="AE81" s="119"/>
      <c r="AF81" s="119"/>
      <c r="AG81" s="119"/>
      <c r="AH81" s="120"/>
      <c r="AI81" s="118" t="s">
        <v>474</v>
      </c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20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26">
        <f>BD81-BZ81</f>
        <v>0</v>
      </c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8"/>
    </row>
    <row r="82" spans="2:108" ht="50.25" customHeight="1" hidden="1">
      <c r="B82" s="86" t="s">
        <v>334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86" t="s">
        <v>155</v>
      </c>
      <c r="AD82" s="119"/>
      <c r="AE82" s="119"/>
      <c r="AF82" s="119"/>
      <c r="AG82" s="119"/>
      <c r="AH82" s="120"/>
      <c r="AI82" s="118" t="s">
        <v>490</v>
      </c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20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26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2:108" ht="18" customHeight="1">
      <c r="B83" s="86" t="s">
        <v>48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86" t="s">
        <v>155</v>
      </c>
      <c r="AD83" s="119"/>
      <c r="AE83" s="119"/>
      <c r="AF83" s="119"/>
      <c r="AG83" s="119"/>
      <c r="AH83" s="120"/>
      <c r="AI83" s="118" t="s">
        <v>411</v>
      </c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20"/>
      <c r="BD83" s="79">
        <f>BD84</f>
        <v>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1650.1599999999999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26">
        <f>CP84</f>
        <v>3349.84</v>
      </c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8"/>
    </row>
    <row r="84" spans="2:108" ht="26.25" customHeight="1">
      <c r="B84" s="86" t="s">
        <v>36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86" t="s">
        <v>155</v>
      </c>
      <c r="AD84" s="119"/>
      <c r="AE84" s="119"/>
      <c r="AF84" s="119"/>
      <c r="AG84" s="119"/>
      <c r="AH84" s="120"/>
      <c r="AI84" s="118" t="s">
        <v>412</v>
      </c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20"/>
      <c r="BD84" s="79">
        <f>BD85+BD86+BD87</f>
        <v>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1650.1599999999999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26">
        <f>BD84-BZ84</f>
        <v>3349.84</v>
      </c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2:108" ht="21.75" customHeight="1">
      <c r="B85" s="86" t="s">
        <v>271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86" t="s">
        <v>155</v>
      </c>
      <c r="AD85" s="119"/>
      <c r="AE85" s="119"/>
      <c r="AF85" s="119"/>
      <c r="AG85" s="119"/>
      <c r="AH85" s="120"/>
      <c r="AI85" s="118" t="s">
        <v>413</v>
      </c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20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573.78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26">
        <f>BD85-BZ85</f>
        <v>1426.22</v>
      </c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8"/>
    </row>
    <row r="86" spans="2:108" ht="13.5" customHeight="1">
      <c r="B86" s="86" t="s">
        <v>37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86" t="s">
        <v>155</v>
      </c>
      <c r="AD86" s="119"/>
      <c r="AE86" s="119"/>
      <c r="AF86" s="119"/>
      <c r="AG86" s="119"/>
      <c r="AH86" s="120"/>
      <c r="AI86" s="118" t="s">
        <v>414</v>
      </c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20"/>
      <c r="BD86" s="79">
        <v>1000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26">
        <f>BD86-BZ86</f>
        <v>124</v>
      </c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2:108" ht="12" customHeight="1">
      <c r="B87" s="86" t="s">
        <v>38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86" t="s">
        <v>155</v>
      </c>
      <c r="AD87" s="119"/>
      <c r="AE87" s="119"/>
      <c r="AF87" s="119"/>
      <c r="AG87" s="119"/>
      <c r="AH87" s="120"/>
      <c r="AI87" s="118" t="s">
        <v>415</v>
      </c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20"/>
      <c r="BD87" s="79">
        <v>2000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200.38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26">
        <v>2000</v>
      </c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8"/>
    </row>
    <row r="88" spans="2:108" ht="18.75" customHeight="1" hidden="1">
      <c r="B88" s="86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86"/>
      <c r="AD88" s="119"/>
      <c r="AE88" s="119"/>
      <c r="AF88" s="119"/>
      <c r="AG88" s="119"/>
      <c r="AH88" s="120"/>
      <c r="AI88" s="118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20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26">
        <f>BD88-BZ88</f>
        <v>0</v>
      </c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2:108" ht="18.75" customHeight="1" hidden="1">
      <c r="B89" s="86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86"/>
      <c r="AD89" s="119"/>
      <c r="AE89" s="119"/>
      <c r="AF89" s="119"/>
      <c r="AG89" s="119"/>
      <c r="AH89" s="120"/>
      <c r="AI89" s="118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20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26">
        <f>BD89-BZ89</f>
        <v>0</v>
      </c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8"/>
    </row>
    <row r="90" spans="2:108" ht="12" customHeight="1" hidden="1">
      <c r="B90" s="86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86"/>
      <c r="AD90" s="119"/>
      <c r="AE90" s="119"/>
      <c r="AF90" s="119"/>
      <c r="AG90" s="119"/>
      <c r="AH90" s="120"/>
      <c r="AI90" s="118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20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26">
        <f>BD90-BZ90</f>
        <v>0</v>
      </c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2:108" ht="36" customHeight="1">
      <c r="B91" s="86" t="s">
        <v>416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86" t="s">
        <v>155</v>
      </c>
      <c r="AD91" s="119"/>
      <c r="AE91" s="119"/>
      <c r="AF91" s="119"/>
      <c r="AG91" s="119"/>
      <c r="AH91" s="120"/>
      <c r="AI91" s="118" t="s">
        <v>417</v>
      </c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20"/>
      <c r="BD91" s="79">
        <f>BD92</f>
        <v>35600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16912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26">
        <f>CP92</f>
        <v>18688</v>
      </c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8"/>
    </row>
    <row r="92" spans="2:108" ht="48" customHeight="1">
      <c r="B92" s="86" t="s">
        <v>428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86" t="s">
        <v>155</v>
      </c>
      <c r="AD92" s="119"/>
      <c r="AE92" s="119"/>
      <c r="AF92" s="119"/>
      <c r="AG92" s="119"/>
      <c r="AH92" s="120"/>
      <c r="AI92" s="118" t="s">
        <v>454</v>
      </c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20"/>
      <c r="BD92" s="79">
        <f>BD100+BD105</f>
        <v>35600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16912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26">
        <f>CP100+CP105</f>
        <v>18688</v>
      </c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2:108" ht="87.75" customHeight="1" hidden="1">
      <c r="B93" s="86" t="s">
        <v>325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86" t="s">
        <v>155</v>
      </c>
      <c r="AD93" s="119"/>
      <c r="AE93" s="119"/>
      <c r="AF93" s="119"/>
      <c r="AG93" s="119"/>
      <c r="AH93" s="120"/>
      <c r="AI93" s="118" t="s">
        <v>39</v>
      </c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20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26">
        <f aca="true" t="shared" si="2" ref="CP93:CP99">BD93-BZ93</f>
        <v>12984</v>
      </c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8"/>
    </row>
    <row r="94" spans="2:108" s="26" customFormat="1" ht="25.5" customHeight="1" hidden="1">
      <c r="B94" s="86" t="s">
        <v>365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86" t="s">
        <v>155</v>
      </c>
      <c r="AD94" s="119"/>
      <c r="AE94" s="119"/>
      <c r="AF94" s="119"/>
      <c r="AG94" s="119"/>
      <c r="AH94" s="120"/>
      <c r="AI94" s="118" t="s">
        <v>261</v>
      </c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20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26">
        <f t="shared" si="2"/>
        <v>12984</v>
      </c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2:108" ht="27.75" customHeight="1" hidden="1">
      <c r="B95" s="86" t="s">
        <v>22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86" t="s">
        <v>155</v>
      </c>
      <c r="AD95" s="119"/>
      <c r="AE95" s="119"/>
      <c r="AF95" s="119"/>
      <c r="AG95" s="119"/>
      <c r="AH95" s="120"/>
      <c r="AI95" s="118" t="s">
        <v>40</v>
      </c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20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26">
        <f t="shared" si="2"/>
        <v>12984</v>
      </c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8"/>
    </row>
    <row r="96" spans="2:108" ht="34.5" customHeight="1" hidden="1">
      <c r="B96" s="86" t="s">
        <v>188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86" t="s">
        <v>155</v>
      </c>
      <c r="AD96" s="119"/>
      <c r="AE96" s="119"/>
      <c r="AF96" s="119"/>
      <c r="AG96" s="119"/>
      <c r="AH96" s="120"/>
      <c r="AI96" s="118" t="s">
        <v>41</v>
      </c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20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26">
        <f t="shared" si="2"/>
        <v>12984</v>
      </c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2:108" ht="1.5" customHeight="1" hidden="1">
      <c r="B97" s="86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86"/>
      <c r="AD97" s="119"/>
      <c r="AE97" s="119"/>
      <c r="AF97" s="119"/>
      <c r="AG97" s="119"/>
      <c r="AH97" s="120"/>
      <c r="AI97" s="118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20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26">
        <f t="shared" si="2"/>
        <v>0</v>
      </c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8"/>
    </row>
    <row r="98" spans="2:108" ht="28.5" customHeight="1" hidden="1">
      <c r="B98" s="86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86"/>
      <c r="AD98" s="119"/>
      <c r="AE98" s="119"/>
      <c r="AF98" s="119"/>
      <c r="AG98" s="119"/>
      <c r="AH98" s="120"/>
      <c r="AI98" s="118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20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26">
        <f t="shared" si="2"/>
        <v>0</v>
      </c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8"/>
    </row>
    <row r="99" spans="2:108" ht="36" customHeight="1" hidden="1">
      <c r="B99" s="86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86"/>
      <c r="AD99" s="119"/>
      <c r="AE99" s="119"/>
      <c r="AF99" s="119"/>
      <c r="AG99" s="119"/>
      <c r="AH99" s="120"/>
      <c r="AI99" s="118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20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26">
        <f t="shared" si="2"/>
        <v>0</v>
      </c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2:108" ht="137.25" customHeight="1">
      <c r="B100" s="86" t="s">
        <v>429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86" t="s">
        <v>155</v>
      </c>
      <c r="AD100" s="119"/>
      <c r="AE100" s="119"/>
      <c r="AF100" s="119"/>
      <c r="AG100" s="119"/>
      <c r="AH100" s="120"/>
      <c r="AI100" s="118" t="s">
        <v>42</v>
      </c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20"/>
      <c r="BD100" s="79">
        <f>BD101</f>
        <v>20000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6512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26">
        <f>CP101</f>
        <v>13488</v>
      </c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8"/>
    </row>
    <row r="101" spans="2:108" s="26" customFormat="1" ht="37.5" customHeight="1">
      <c r="B101" s="86" t="s">
        <v>365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86" t="s">
        <v>155</v>
      </c>
      <c r="AD101" s="119"/>
      <c r="AE101" s="119"/>
      <c r="AF101" s="119"/>
      <c r="AG101" s="119"/>
      <c r="AH101" s="120"/>
      <c r="AI101" s="118" t="s">
        <v>262</v>
      </c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20"/>
      <c r="BD101" s="80">
        <f>BD102</f>
        <v>20000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6512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26">
        <f>CP102</f>
        <v>13488</v>
      </c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2:108" ht="34.5" customHeight="1">
      <c r="B102" s="86" t="s">
        <v>22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86" t="s">
        <v>155</v>
      </c>
      <c r="AD102" s="119"/>
      <c r="AE102" s="119"/>
      <c r="AF102" s="119"/>
      <c r="AG102" s="119"/>
      <c r="AH102" s="120"/>
      <c r="AI102" s="118" t="s">
        <v>43</v>
      </c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20"/>
      <c r="BD102" s="79">
        <f>BD103</f>
        <v>20000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6512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26">
        <f>CP103</f>
        <v>13488</v>
      </c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8"/>
    </row>
    <row r="103" spans="2:108" ht="21.75" customHeight="1">
      <c r="B103" s="86" t="s">
        <v>471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86" t="s">
        <v>155</v>
      </c>
      <c r="AD103" s="119"/>
      <c r="AE103" s="119"/>
      <c r="AF103" s="119"/>
      <c r="AG103" s="119"/>
      <c r="AH103" s="120"/>
      <c r="AI103" s="118" t="s">
        <v>44</v>
      </c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20"/>
      <c r="BD103" s="79">
        <v>20000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6512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26">
        <f>BD103-BZ103</f>
        <v>13488</v>
      </c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8"/>
    </row>
    <row r="104" spans="2:108" ht="1.5" customHeight="1" hidden="1"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86"/>
      <c r="AD104" s="119"/>
      <c r="AE104" s="119"/>
      <c r="AF104" s="119"/>
      <c r="AG104" s="119"/>
      <c r="AH104" s="120"/>
      <c r="AI104" s="118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20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26">
        <f>BD104-BZ104</f>
        <v>0</v>
      </c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8"/>
    </row>
    <row r="105" spans="2:108" ht="129" customHeight="1">
      <c r="B105" s="86" t="s">
        <v>550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86" t="s">
        <v>155</v>
      </c>
      <c r="AD105" s="119"/>
      <c r="AE105" s="119"/>
      <c r="AF105" s="119"/>
      <c r="AG105" s="119"/>
      <c r="AH105" s="120"/>
      <c r="AI105" s="118" t="s">
        <v>520</v>
      </c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20"/>
      <c r="BD105" s="79">
        <f>BD106</f>
        <v>15600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10400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26">
        <f>CP106</f>
        <v>5200</v>
      </c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8"/>
    </row>
    <row r="106" spans="2:108" s="26" customFormat="1" ht="35.25" customHeight="1">
      <c r="B106" s="86" t="s">
        <v>365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86" t="s">
        <v>155</v>
      </c>
      <c r="AD106" s="119"/>
      <c r="AE106" s="119"/>
      <c r="AF106" s="119"/>
      <c r="AG106" s="119"/>
      <c r="AH106" s="120"/>
      <c r="AI106" s="118" t="s">
        <v>521</v>
      </c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20"/>
      <c r="BD106" s="80">
        <f>BD107</f>
        <v>15600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10400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26">
        <f>CP107</f>
        <v>5200</v>
      </c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8"/>
    </row>
    <row r="107" spans="2:108" ht="34.5" customHeight="1">
      <c r="B107" s="86" t="s">
        <v>22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86" t="s">
        <v>155</v>
      </c>
      <c r="AD107" s="119"/>
      <c r="AE107" s="119"/>
      <c r="AF107" s="119"/>
      <c r="AG107" s="119"/>
      <c r="AH107" s="120"/>
      <c r="AI107" s="118" t="s">
        <v>522</v>
      </c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20"/>
      <c r="BD107" s="79">
        <f>BD108</f>
        <v>15600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10400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26">
        <f>CP108</f>
        <v>5200</v>
      </c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8"/>
    </row>
    <row r="108" spans="2:108" ht="21.75" customHeight="1">
      <c r="B108" s="86" t="s">
        <v>471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86" t="s">
        <v>155</v>
      </c>
      <c r="AD108" s="119"/>
      <c r="AE108" s="119"/>
      <c r="AF108" s="119"/>
      <c r="AG108" s="119"/>
      <c r="AH108" s="120"/>
      <c r="AI108" s="118" t="s">
        <v>523</v>
      </c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20"/>
      <c r="BD108" s="79">
        <v>15600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10400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26">
        <f>BD108-BZ108</f>
        <v>5200</v>
      </c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8"/>
    </row>
    <row r="109" spans="2:108" ht="81" customHeight="1">
      <c r="B109" s="86" t="s">
        <v>530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86" t="s">
        <v>155</v>
      </c>
      <c r="AD109" s="119"/>
      <c r="AE109" s="119"/>
      <c r="AF109" s="119"/>
      <c r="AG109" s="119"/>
      <c r="AH109" s="120"/>
      <c r="AI109" s="118" t="s">
        <v>529</v>
      </c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20"/>
      <c r="BD109" s="79">
        <f>BD110</f>
        <v>1000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26">
        <f aca="true" t="shared" si="3" ref="CP109:CP114">BD109</f>
        <v>1000</v>
      </c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8"/>
    </row>
    <row r="110" spans="2:108" ht="36.75" customHeight="1">
      <c r="B110" s="86" t="s">
        <v>551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86" t="s">
        <v>155</v>
      </c>
      <c r="AD110" s="119"/>
      <c r="AE110" s="119"/>
      <c r="AF110" s="119"/>
      <c r="AG110" s="119"/>
      <c r="AH110" s="120"/>
      <c r="AI110" s="118" t="s">
        <v>528</v>
      </c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20"/>
      <c r="BD110" s="79">
        <f>BD111</f>
        <v>1000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26">
        <f t="shared" si="3"/>
        <v>1000</v>
      </c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8"/>
    </row>
    <row r="111" spans="2:108" ht="147" customHeight="1">
      <c r="B111" s="86" t="s">
        <v>552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86" t="s">
        <v>155</v>
      </c>
      <c r="AD111" s="119"/>
      <c r="AE111" s="119"/>
      <c r="AF111" s="119"/>
      <c r="AG111" s="119"/>
      <c r="AH111" s="120"/>
      <c r="AI111" s="118" t="s">
        <v>524</v>
      </c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20"/>
      <c r="BD111" s="79">
        <f>BD112</f>
        <v>1000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26">
        <f t="shared" si="3"/>
        <v>1000</v>
      </c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8"/>
    </row>
    <row r="112" spans="2:108" s="26" customFormat="1" ht="35.25" customHeight="1">
      <c r="B112" s="86" t="s">
        <v>365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86" t="s">
        <v>155</v>
      </c>
      <c r="AD112" s="119"/>
      <c r="AE112" s="119"/>
      <c r="AF112" s="119"/>
      <c r="AG112" s="119"/>
      <c r="AH112" s="120"/>
      <c r="AI112" s="118" t="s">
        <v>527</v>
      </c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20"/>
      <c r="BD112" s="80">
        <f>BD113</f>
        <v>1000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26">
        <f t="shared" si="3"/>
        <v>1000</v>
      </c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8"/>
    </row>
    <row r="113" spans="2:108" ht="34.5" customHeight="1">
      <c r="B113" s="86" t="s">
        <v>22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86" t="s">
        <v>155</v>
      </c>
      <c r="AD113" s="119"/>
      <c r="AE113" s="119"/>
      <c r="AF113" s="119"/>
      <c r="AG113" s="119"/>
      <c r="AH113" s="120"/>
      <c r="AI113" s="118" t="s">
        <v>526</v>
      </c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20"/>
      <c r="BD113" s="79">
        <f>BD114</f>
        <v>1000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26">
        <f t="shared" si="3"/>
        <v>1000</v>
      </c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8"/>
    </row>
    <row r="114" spans="2:108" ht="21.75" customHeight="1">
      <c r="B114" s="86" t="s">
        <v>471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86" t="s">
        <v>155</v>
      </c>
      <c r="AD114" s="119"/>
      <c r="AE114" s="119"/>
      <c r="AF114" s="119"/>
      <c r="AG114" s="119"/>
      <c r="AH114" s="120"/>
      <c r="AI114" s="118" t="s">
        <v>525</v>
      </c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20"/>
      <c r="BD114" s="79">
        <v>1000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238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26">
        <f t="shared" si="3"/>
        <v>1000</v>
      </c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8"/>
    </row>
    <row r="115" spans="2:108" ht="34.5" customHeight="1">
      <c r="B115" s="86" t="s">
        <v>374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86" t="s">
        <v>155</v>
      </c>
      <c r="AD115" s="119"/>
      <c r="AE115" s="119"/>
      <c r="AF115" s="119"/>
      <c r="AG115" s="119"/>
      <c r="AH115" s="120"/>
      <c r="AI115" s="118" t="s">
        <v>418</v>
      </c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20"/>
      <c r="BD115" s="79">
        <f>BD116</f>
        <v>106000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85757.57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26">
        <f>CP116</f>
        <v>20242.429999999993</v>
      </c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8"/>
    </row>
    <row r="116" spans="2:108" ht="21" customHeight="1">
      <c r="B116" s="86" t="s">
        <v>575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86" t="s">
        <v>155</v>
      </c>
      <c r="AD116" s="119"/>
      <c r="AE116" s="119"/>
      <c r="AF116" s="119"/>
      <c r="AG116" s="119"/>
      <c r="AH116" s="120"/>
      <c r="AI116" s="118" t="s">
        <v>419</v>
      </c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20"/>
      <c r="BD116" s="79">
        <f>BD117+BD121+BD125+BD129</f>
        <v>106000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BZ117+BZ121+BZ125+BZ129</f>
        <v>85757.57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26">
        <f>BD116-BZ116</f>
        <v>20242.429999999993</v>
      </c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8"/>
    </row>
    <row r="117" spans="2:108" ht="81.75" customHeight="1">
      <c r="B117" s="86" t="s">
        <v>586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86" t="s">
        <v>155</v>
      </c>
      <c r="AD117" s="119"/>
      <c r="AE117" s="119"/>
      <c r="AF117" s="119"/>
      <c r="AG117" s="119"/>
      <c r="AH117" s="120"/>
      <c r="AI117" s="118" t="s">
        <v>578</v>
      </c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20"/>
      <c r="BD117" s="79">
        <f>BD118</f>
        <v>20000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20000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26" t="s">
        <v>238</v>
      </c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8"/>
    </row>
    <row r="118" spans="2:108" ht="17.25" customHeight="1">
      <c r="B118" s="86" t="s">
        <v>48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86" t="s">
        <v>155</v>
      </c>
      <c r="AD118" s="119"/>
      <c r="AE118" s="119"/>
      <c r="AF118" s="119"/>
      <c r="AG118" s="119"/>
      <c r="AH118" s="120"/>
      <c r="AI118" s="118" t="s">
        <v>579</v>
      </c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20"/>
      <c r="BD118" s="79">
        <f>BD119</f>
        <v>20000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20000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26" t="s">
        <v>238</v>
      </c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8"/>
    </row>
    <row r="119" spans="2:108" ht="26.25" customHeight="1">
      <c r="B119" s="86" t="s">
        <v>36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86" t="s">
        <v>155</v>
      </c>
      <c r="AD119" s="119"/>
      <c r="AE119" s="119"/>
      <c r="AF119" s="119"/>
      <c r="AG119" s="119"/>
      <c r="AH119" s="120"/>
      <c r="AI119" s="118" t="s">
        <v>581</v>
      </c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20"/>
      <c r="BD119" s="79">
        <f>BD120</f>
        <v>20000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BZ120</f>
        <v>20000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26" t="s">
        <v>238</v>
      </c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8"/>
    </row>
    <row r="120" spans="2:108" ht="18" customHeight="1">
      <c r="B120" s="86" t="s">
        <v>38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86" t="s">
        <v>155</v>
      </c>
      <c r="AD120" s="119"/>
      <c r="AE120" s="119"/>
      <c r="AF120" s="119"/>
      <c r="AG120" s="119"/>
      <c r="AH120" s="120"/>
      <c r="AI120" s="118" t="s">
        <v>580</v>
      </c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20"/>
      <c r="BD120" s="80">
        <v>20000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>
        <v>20000</v>
      </c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26" t="s">
        <v>238</v>
      </c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8"/>
    </row>
    <row r="121" spans="2:108" ht="106.5" customHeight="1">
      <c r="B121" s="86" t="s">
        <v>564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86" t="s">
        <v>155</v>
      </c>
      <c r="AD121" s="119"/>
      <c r="AE121" s="119"/>
      <c r="AF121" s="119"/>
      <c r="AG121" s="119"/>
      <c r="AH121" s="120"/>
      <c r="AI121" s="118" t="s">
        <v>560</v>
      </c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20"/>
      <c r="BD121" s="79">
        <f>BD122</f>
        <v>64000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f>BZ122</f>
        <v>43757.57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26">
        <f>CP122</f>
        <v>20242.43</v>
      </c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8"/>
    </row>
    <row r="122" spans="2:108" ht="33.75" customHeight="1">
      <c r="B122" s="86" t="s">
        <v>365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86" t="s">
        <v>155</v>
      </c>
      <c r="AD122" s="119"/>
      <c r="AE122" s="119"/>
      <c r="AF122" s="119"/>
      <c r="AG122" s="119"/>
      <c r="AH122" s="120"/>
      <c r="AI122" s="118" t="s">
        <v>561</v>
      </c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20"/>
      <c r="BD122" s="79">
        <f>BD123</f>
        <v>64000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43757.57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26">
        <f>CP123</f>
        <v>20242.43</v>
      </c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8"/>
    </row>
    <row r="123" spans="2:108" ht="39" customHeight="1">
      <c r="B123" s="86" t="s">
        <v>22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86" t="s">
        <v>155</v>
      </c>
      <c r="AD123" s="119"/>
      <c r="AE123" s="119"/>
      <c r="AF123" s="119"/>
      <c r="AG123" s="119"/>
      <c r="AH123" s="120"/>
      <c r="AI123" s="118" t="s">
        <v>562</v>
      </c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20"/>
      <c r="BD123" s="79">
        <f>BD124</f>
        <v>64000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43757.57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26">
        <f>CP124</f>
        <v>20242.43</v>
      </c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8"/>
    </row>
    <row r="124" spans="2:108" ht="18" customHeight="1">
      <c r="B124" s="86" t="s">
        <v>471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86" t="s">
        <v>155</v>
      </c>
      <c r="AD124" s="119"/>
      <c r="AE124" s="119"/>
      <c r="AF124" s="119"/>
      <c r="AG124" s="119"/>
      <c r="AH124" s="120"/>
      <c r="AI124" s="118" t="s">
        <v>563</v>
      </c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20"/>
      <c r="BD124" s="79">
        <v>64000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v>43757.57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26">
        <f>BD124-BZ124</f>
        <v>20242.43</v>
      </c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8"/>
    </row>
    <row r="125" spans="2:108" ht="97.5" customHeight="1">
      <c r="B125" s="86" t="s">
        <v>599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86" t="s">
        <v>155</v>
      </c>
      <c r="AD125" s="119"/>
      <c r="AE125" s="119"/>
      <c r="AF125" s="119"/>
      <c r="AG125" s="119"/>
      <c r="AH125" s="120"/>
      <c r="AI125" s="118" t="s">
        <v>600</v>
      </c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20"/>
      <c r="BD125" s="79">
        <f>BD126</f>
        <v>2000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f>BZ126</f>
        <v>2000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26" t="str">
        <f>CP126</f>
        <v>-</v>
      </c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8"/>
    </row>
    <row r="126" spans="2:108" ht="15.75" customHeight="1">
      <c r="B126" s="86" t="s">
        <v>48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86" t="s">
        <v>155</v>
      </c>
      <c r="AD126" s="119"/>
      <c r="AE126" s="119"/>
      <c r="AF126" s="119"/>
      <c r="AG126" s="119"/>
      <c r="AH126" s="120"/>
      <c r="AI126" s="118" t="s">
        <v>601</v>
      </c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20"/>
      <c r="BD126" s="79">
        <f>BD127</f>
        <v>2000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2000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26" t="str">
        <f>CP127</f>
        <v>-</v>
      </c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8"/>
    </row>
    <row r="127" spans="2:108" ht="15.75" customHeight="1">
      <c r="B127" s="86" t="s">
        <v>587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86" t="s">
        <v>155</v>
      </c>
      <c r="AD127" s="119"/>
      <c r="AE127" s="119"/>
      <c r="AF127" s="119"/>
      <c r="AG127" s="119"/>
      <c r="AH127" s="120"/>
      <c r="AI127" s="118" t="s">
        <v>602</v>
      </c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20"/>
      <c r="BD127" s="79">
        <f>BD128</f>
        <v>2000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2000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26" t="str">
        <f>CP128</f>
        <v>-</v>
      </c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8"/>
    </row>
    <row r="128" spans="2:108" ht="38.25" customHeight="1">
      <c r="B128" s="86" t="s">
        <v>588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86" t="s">
        <v>155</v>
      </c>
      <c r="AD128" s="119"/>
      <c r="AE128" s="119"/>
      <c r="AF128" s="119"/>
      <c r="AG128" s="119"/>
      <c r="AH128" s="120"/>
      <c r="AI128" s="118" t="s">
        <v>603</v>
      </c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20"/>
      <c r="BD128" s="79">
        <v>2000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v>2000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26" t="s">
        <v>238</v>
      </c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8"/>
    </row>
    <row r="129" spans="2:108" ht="57" customHeight="1">
      <c r="B129" s="86" t="s">
        <v>642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86" t="s">
        <v>155</v>
      </c>
      <c r="AD129" s="119"/>
      <c r="AE129" s="119"/>
      <c r="AF129" s="119"/>
      <c r="AG129" s="119"/>
      <c r="AH129" s="120"/>
      <c r="AI129" s="118" t="s">
        <v>643</v>
      </c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20"/>
      <c r="BD129" s="79">
        <f>BD130</f>
        <v>20000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f>BZ130</f>
        <v>20000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26" t="s">
        <v>238</v>
      </c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8"/>
    </row>
    <row r="130" spans="2:108" ht="17.25" customHeight="1">
      <c r="B130" s="86" t="s">
        <v>48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186" t="s">
        <v>155</v>
      </c>
      <c r="AD130" s="119"/>
      <c r="AE130" s="119"/>
      <c r="AF130" s="119"/>
      <c r="AG130" s="119"/>
      <c r="AH130" s="120"/>
      <c r="AI130" s="118" t="s">
        <v>641</v>
      </c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20"/>
      <c r="BD130" s="79">
        <f>BD131</f>
        <v>20000</v>
      </c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>
        <f>BZ131</f>
        <v>20000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126" t="s">
        <v>238</v>
      </c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8"/>
    </row>
    <row r="131" spans="2:108" ht="26.25" customHeight="1">
      <c r="B131" s="86" t="s">
        <v>36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6"/>
      <c r="AC131" s="186" t="s">
        <v>155</v>
      </c>
      <c r="AD131" s="119"/>
      <c r="AE131" s="119"/>
      <c r="AF131" s="119"/>
      <c r="AG131" s="119"/>
      <c r="AH131" s="120"/>
      <c r="AI131" s="118" t="s">
        <v>640</v>
      </c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20"/>
      <c r="BD131" s="79">
        <f>BD132</f>
        <v>20000</v>
      </c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>
        <f>BZ132</f>
        <v>20000</v>
      </c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126" t="s">
        <v>238</v>
      </c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8"/>
    </row>
    <row r="132" spans="2:108" ht="18" customHeight="1">
      <c r="B132" s="86" t="s">
        <v>38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86" t="s">
        <v>155</v>
      </c>
      <c r="AD132" s="119"/>
      <c r="AE132" s="119"/>
      <c r="AF132" s="119"/>
      <c r="AG132" s="119"/>
      <c r="AH132" s="120"/>
      <c r="AI132" s="118" t="s">
        <v>639</v>
      </c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20"/>
      <c r="BD132" s="80">
        <v>20000</v>
      </c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2"/>
      <c r="BZ132" s="80">
        <v>20000</v>
      </c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2"/>
      <c r="CP132" s="126" t="s">
        <v>238</v>
      </c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8"/>
    </row>
    <row r="133" spans="2:108" ht="18.75" customHeight="1">
      <c r="B133" s="220" t="s">
        <v>228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209" t="s">
        <v>155</v>
      </c>
      <c r="AD133" s="210"/>
      <c r="AE133" s="210"/>
      <c r="AF133" s="210"/>
      <c r="AG133" s="210"/>
      <c r="AH133" s="211"/>
      <c r="AI133" s="212" t="s">
        <v>320</v>
      </c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1"/>
      <c r="BD133" s="124">
        <f>BD134</f>
        <v>231100</v>
      </c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>
        <f aca="true" t="shared" si="4" ref="BZ133:BZ138">BZ134</f>
        <v>134132.46000000002</v>
      </c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48">
        <f aca="true" t="shared" si="5" ref="CP133:CP138">CP134</f>
        <v>89367.53999999998</v>
      </c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50"/>
    </row>
    <row r="134" spans="2:108" s="21" customFormat="1" ht="23.25" customHeight="1">
      <c r="B134" s="220" t="s">
        <v>367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209" t="s">
        <v>155</v>
      </c>
      <c r="AD134" s="210"/>
      <c r="AE134" s="210"/>
      <c r="AF134" s="210"/>
      <c r="AG134" s="210"/>
      <c r="AH134" s="211"/>
      <c r="AI134" s="212" t="s">
        <v>49</v>
      </c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1"/>
      <c r="BD134" s="124">
        <f>BD135</f>
        <v>231100</v>
      </c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>
        <f t="shared" si="4"/>
        <v>134132.46000000002</v>
      </c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48">
        <f>CP135</f>
        <v>89367.53999999998</v>
      </c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50"/>
    </row>
    <row r="135" spans="2:108" ht="34.5" customHeight="1">
      <c r="B135" s="86" t="s">
        <v>374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86" t="s">
        <v>155</v>
      </c>
      <c r="AD135" s="119"/>
      <c r="AE135" s="119"/>
      <c r="AF135" s="119"/>
      <c r="AG135" s="119"/>
      <c r="AH135" s="120"/>
      <c r="AI135" s="118" t="s">
        <v>376</v>
      </c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20"/>
      <c r="BD135" s="79">
        <f>BD136</f>
        <v>231100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124">
        <f t="shared" si="4"/>
        <v>134132.46000000002</v>
      </c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6">
        <f t="shared" si="5"/>
        <v>89367.53999999998</v>
      </c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8"/>
    </row>
    <row r="136" spans="2:108" ht="12">
      <c r="B136" s="86" t="s">
        <v>575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86" t="s">
        <v>155</v>
      </c>
      <c r="AD136" s="119"/>
      <c r="AE136" s="119"/>
      <c r="AF136" s="119"/>
      <c r="AG136" s="119"/>
      <c r="AH136" s="120"/>
      <c r="AI136" s="118" t="s">
        <v>50</v>
      </c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20"/>
      <c r="BD136" s="79">
        <f>BD137</f>
        <v>231100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 t="shared" si="4"/>
        <v>134132.46000000002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26">
        <f t="shared" si="5"/>
        <v>89367.53999999998</v>
      </c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8"/>
    </row>
    <row r="137" spans="2:108" ht="82.5" customHeight="1">
      <c r="B137" s="86" t="s">
        <v>430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86" t="s">
        <v>155</v>
      </c>
      <c r="AD137" s="119"/>
      <c r="AE137" s="119"/>
      <c r="AF137" s="119"/>
      <c r="AG137" s="119"/>
      <c r="AH137" s="120"/>
      <c r="AI137" s="118" t="s">
        <v>51</v>
      </c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20"/>
      <c r="BD137" s="79">
        <f>BD138+BD143</f>
        <v>231100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f>BZ138</f>
        <v>134132.46000000002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26">
        <f t="shared" si="5"/>
        <v>89367.53999999998</v>
      </c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8"/>
    </row>
    <row r="138" spans="2:108" ht="80.25" customHeight="1">
      <c r="B138" s="86" t="s">
        <v>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86" t="s">
        <v>155</v>
      </c>
      <c r="AD138" s="119"/>
      <c r="AE138" s="119"/>
      <c r="AF138" s="119"/>
      <c r="AG138" s="119"/>
      <c r="AH138" s="120"/>
      <c r="AI138" s="118" t="s">
        <v>431</v>
      </c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20"/>
      <c r="BD138" s="79">
        <f>BD139</f>
        <v>223500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f t="shared" si="4"/>
        <v>134132.46000000002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26">
        <f t="shared" si="5"/>
        <v>89367.53999999998</v>
      </c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8"/>
    </row>
    <row r="139" spans="2:108" ht="36.75" customHeight="1">
      <c r="B139" s="86" t="s">
        <v>363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86" t="s">
        <v>155</v>
      </c>
      <c r="AD139" s="119"/>
      <c r="AE139" s="119"/>
      <c r="AF139" s="119"/>
      <c r="AG139" s="119"/>
      <c r="AH139" s="120"/>
      <c r="AI139" s="118" t="s">
        <v>52</v>
      </c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20"/>
      <c r="BD139" s="79">
        <f>BD140+BD141</f>
        <v>223500</v>
      </c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>
        <f>BZ140+BZ141</f>
        <v>134132.46000000002</v>
      </c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26">
        <f>BD139-BZ139</f>
        <v>89367.53999999998</v>
      </c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8"/>
    </row>
    <row r="140" spans="2:108" ht="27" customHeight="1">
      <c r="B140" s="86" t="s">
        <v>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86" t="s">
        <v>155</v>
      </c>
      <c r="AD140" s="119"/>
      <c r="AE140" s="119"/>
      <c r="AF140" s="119"/>
      <c r="AG140" s="119"/>
      <c r="AH140" s="120"/>
      <c r="AI140" s="118" t="s">
        <v>53</v>
      </c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20"/>
      <c r="BD140" s="79">
        <v>171600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>
        <v>105461.71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26">
        <f>BD140-BZ140</f>
        <v>66138.29</v>
      </c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8"/>
    </row>
    <row r="141" spans="2:108" ht="59.25" customHeight="1">
      <c r="B141" s="86" t="s">
        <v>12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86" t="s">
        <v>155</v>
      </c>
      <c r="AD141" s="119"/>
      <c r="AE141" s="119"/>
      <c r="AF141" s="119"/>
      <c r="AG141" s="119"/>
      <c r="AH141" s="120"/>
      <c r="AI141" s="118" t="s">
        <v>54</v>
      </c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20"/>
      <c r="BD141" s="79">
        <v>51900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>
        <v>28670.75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26">
        <f>BD141-BZ141</f>
        <v>23229.25</v>
      </c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8"/>
    </row>
    <row r="142" spans="2:108" ht="78.75" customHeight="1">
      <c r="B142" s="86" t="s">
        <v>430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86" t="s">
        <v>155</v>
      </c>
      <c r="AD142" s="119"/>
      <c r="AE142" s="119"/>
      <c r="AF142" s="119"/>
      <c r="AG142" s="119"/>
      <c r="AH142" s="120"/>
      <c r="AI142" s="118" t="s">
        <v>461</v>
      </c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20"/>
      <c r="BD142" s="79">
        <f>BD143</f>
        <v>7600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238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26">
        <f>BD142</f>
        <v>7600</v>
      </c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8"/>
    </row>
    <row r="143" spans="2:108" ht="38.25" customHeight="1">
      <c r="B143" s="86" t="s">
        <v>365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6"/>
      <c r="AC143" s="186" t="s">
        <v>155</v>
      </c>
      <c r="AD143" s="119"/>
      <c r="AE143" s="119"/>
      <c r="AF143" s="119"/>
      <c r="AG143" s="119"/>
      <c r="AH143" s="120"/>
      <c r="AI143" s="118" t="s">
        <v>462</v>
      </c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20"/>
      <c r="BD143" s="79">
        <f>BD144</f>
        <v>7600</v>
      </c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 t="str">
        <f>BZ144</f>
        <v>-</v>
      </c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126">
        <f>BD143</f>
        <v>7600</v>
      </c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8"/>
    </row>
    <row r="144" spans="2:108" ht="36" customHeight="1">
      <c r="B144" s="86" t="s">
        <v>22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186" t="s">
        <v>155</v>
      </c>
      <c r="AD144" s="119"/>
      <c r="AE144" s="119"/>
      <c r="AF144" s="119"/>
      <c r="AG144" s="119"/>
      <c r="AH144" s="120"/>
      <c r="AI144" s="118" t="s">
        <v>463</v>
      </c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20"/>
      <c r="BD144" s="79">
        <f>BD145</f>
        <v>7600</v>
      </c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 t="str">
        <f>BZ145</f>
        <v>-</v>
      </c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126">
        <f>BD144</f>
        <v>7600</v>
      </c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8"/>
    </row>
    <row r="145" spans="2:108" ht="18.75" customHeight="1">
      <c r="B145" s="86" t="s">
        <v>471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86" t="s">
        <v>155</v>
      </c>
      <c r="AD145" s="119"/>
      <c r="AE145" s="119"/>
      <c r="AF145" s="119"/>
      <c r="AG145" s="119"/>
      <c r="AH145" s="120"/>
      <c r="AI145" s="118" t="s">
        <v>464</v>
      </c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20"/>
      <c r="BD145" s="79">
        <v>7600</v>
      </c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 t="s">
        <v>238</v>
      </c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126">
        <f>BD145</f>
        <v>7600</v>
      </c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8"/>
    </row>
    <row r="146" spans="2:108" ht="30" customHeight="1">
      <c r="B146" s="220" t="s">
        <v>277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86" t="s">
        <v>155</v>
      </c>
      <c r="AD146" s="119"/>
      <c r="AE146" s="119"/>
      <c r="AF146" s="119"/>
      <c r="AG146" s="119"/>
      <c r="AH146" s="120"/>
      <c r="AI146" s="212" t="s">
        <v>55</v>
      </c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1"/>
      <c r="BD146" s="124">
        <f>BD147+BD154</f>
        <v>36000</v>
      </c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>
        <f>BZ154</f>
        <v>12000</v>
      </c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48">
        <f>BD146-BZ146</f>
        <v>24000</v>
      </c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50"/>
    </row>
    <row r="147" spans="2:108" ht="45.75" customHeight="1">
      <c r="B147" s="220" t="s">
        <v>368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86" t="s">
        <v>155</v>
      </c>
      <c r="AD147" s="119"/>
      <c r="AE147" s="119"/>
      <c r="AF147" s="119"/>
      <c r="AG147" s="119"/>
      <c r="AH147" s="120"/>
      <c r="AI147" s="212" t="s">
        <v>56</v>
      </c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1"/>
      <c r="BD147" s="124">
        <f>BD148+BD161</f>
        <v>1000</v>
      </c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 t="s">
        <v>238</v>
      </c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48">
        <f aca="true" t="shared" si="6" ref="CP147:CP153">BD147</f>
        <v>1000</v>
      </c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50"/>
    </row>
    <row r="148" spans="2:108" ht="69.75" customHeight="1">
      <c r="B148" s="86" t="s">
        <v>530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86" t="s">
        <v>155</v>
      </c>
      <c r="AD148" s="119"/>
      <c r="AE148" s="119"/>
      <c r="AF148" s="119"/>
      <c r="AG148" s="119"/>
      <c r="AH148" s="120"/>
      <c r="AI148" s="118" t="s">
        <v>57</v>
      </c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20"/>
      <c r="BD148" s="79">
        <f>BD149</f>
        <v>1000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238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26">
        <f t="shared" si="6"/>
        <v>1000</v>
      </c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8"/>
    </row>
    <row r="149" spans="2:108" ht="28.5" customHeight="1">
      <c r="B149" s="86" t="s">
        <v>340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86" t="s">
        <v>155</v>
      </c>
      <c r="AD149" s="119"/>
      <c r="AE149" s="119"/>
      <c r="AF149" s="119"/>
      <c r="AG149" s="119"/>
      <c r="AH149" s="120"/>
      <c r="AI149" s="118" t="s">
        <v>553</v>
      </c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20"/>
      <c r="BD149" s="79">
        <f>BD150</f>
        <v>1000</v>
      </c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221" t="s">
        <v>238</v>
      </c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3"/>
      <c r="CP149" s="126">
        <f t="shared" si="6"/>
        <v>1000</v>
      </c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8"/>
    </row>
    <row r="150" spans="2:108" ht="114" customHeight="1">
      <c r="B150" s="86" t="s">
        <v>537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86" t="s">
        <v>155</v>
      </c>
      <c r="AD150" s="119"/>
      <c r="AE150" s="119"/>
      <c r="AF150" s="119"/>
      <c r="AG150" s="119"/>
      <c r="AH150" s="120"/>
      <c r="AI150" s="118" t="s">
        <v>554</v>
      </c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20"/>
      <c r="BD150" s="79">
        <f>BD151</f>
        <v>1000</v>
      </c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 t="s">
        <v>238</v>
      </c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126">
        <f t="shared" si="6"/>
        <v>1000</v>
      </c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8"/>
    </row>
    <row r="151" spans="2:108" ht="39.75" customHeight="1">
      <c r="B151" s="86" t="s">
        <v>365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6"/>
      <c r="AC151" s="186" t="s">
        <v>155</v>
      </c>
      <c r="AD151" s="119"/>
      <c r="AE151" s="119"/>
      <c r="AF151" s="119"/>
      <c r="AG151" s="119"/>
      <c r="AH151" s="120"/>
      <c r="AI151" s="118" t="s">
        <v>555</v>
      </c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20"/>
      <c r="BD151" s="79">
        <f>BD152</f>
        <v>1000</v>
      </c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 t="s">
        <v>238</v>
      </c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126">
        <f t="shared" si="6"/>
        <v>1000</v>
      </c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8"/>
    </row>
    <row r="152" spans="2:108" ht="37.5" customHeight="1">
      <c r="B152" s="86" t="s">
        <v>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86" t="s">
        <v>155</v>
      </c>
      <c r="AD152" s="119"/>
      <c r="AE152" s="119"/>
      <c r="AF152" s="119"/>
      <c r="AG152" s="119"/>
      <c r="AH152" s="120"/>
      <c r="AI152" s="118" t="s">
        <v>556</v>
      </c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20"/>
      <c r="BD152" s="80">
        <f>BD153</f>
        <v>1000</v>
      </c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2"/>
      <c r="BZ152" s="80" t="s">
        <v>238</v>
      </c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2"/>
      <c r="CP152" s="126">
        <f t="shared" si="6"/>
        <v>1000</v>
      </c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8"/>
    </row>
    <row r="153" spans="2:108" ht="24" customHeight="1">
      <c r="B153" s="86" t="s">
        <v>471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186" t="s">
        <v>155</v>
      </c>
      <c r="AD153" s="119"/>
      <c r="AE153" s="119"/>
      <c r="AF153" s="119"/>
      <c r="AG153" s="119"/>
      <c r="AH153" s="120"/>
      <c r="AI153" s="118" t="s">
        <v>557</v>
      </c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20"/>
      <c r="BD153" s="80">
        <v>1000</v>
      </c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2"/>
      <c r="BZ153" s="80" t="s">
        <v>238</v>
      </c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2"/>
      <c r="CP153" s="80">
        <f t="shared" si="6"/>
        <v>1000</v>
      </c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2"/>
    </row>
    <row r="154" spans="2:108" ht="31.5" customHeight="1">
      <c r="B154" s="220" t="s">
        <v>540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86" t="s">
        <v>155</v>
      </c>
      <c r="AD154" s="119"/>
      <c r="AE154" s="119"/>
      <c r="AF154" s="119"/>
      <c r="AG154" s="119"/>
      <c r="AH154" s="120"/>
      <c r="AI154" s="212" t="s">
        <v>539</v>
      </c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1"/>
      <c r="BD154" s="124">
        <f>BD155+BD168</f>
        <v>35000</v>
      </c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>
        <f aca="true" t="shared" si="7" ref="BZ154:BZ159">BZ155</f>
        <v>12000</v>
      </c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48">
        <f aca="true" t="shared" si="8" ref="CP154:CP159">CP155</f>
        <v>23000</v>
      </c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50"/>
    </row>
    <row r="155" spans="2:108" ht="81.75" customHeight="1">
      <c r="B155" s="86" t="s">
        <v>530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86" t="s">
        <v>155</v>
      </c>
      <c r="AD155" s="119"/>
      <c r="AE155" s="119"/>
      <c r="AF155" s="119"/>
      <c r="AG155" s="119"/>
      <c r="AH155" s="120"/>
      <c r="AI155" s="118" t="s">
        <v>538</v>
      </c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20"/>
      <c r="BD155" s="79">
        <f>BD163+BD156</f>
        <v>35000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>
        <f t="shared" si="7"/>
        <v>12000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26">
        <f t="shared" si="8"/>
        <v>23000</v>
      </c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8"/>
    </row>
    <row r="156" spans="2:108" s="21" customFormat="1" ht="24" customHeight="1">
      <c r="B156" s="86" t="s">
        <v>339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86" t="s">
        <v>155</v>
      </c>
      <c r="AD156" s="119"/>
      <c r="AE156" s="119"/>
      <c r="AF156" s="119"/>
      <c r="AG156" s="119"/>
      <c r="AH156" s="120"/>
      <c r="AI156" s="118" t="s">
        <v>536</v>
      </c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20"/>
      <c r="BD156" s="80">
        <f>BD157</f>
        <v>35000</v>
      </c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2"/>
      <c r="BZ156" s="80">
        <f t="shared" si="7"/>
        <v>12000</v>
      </c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2"/>
      <c r="CP156" s="126">
        <f t="shared" si="8"/>
        <v>23000</v>
      </c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8"/>
    </row>
    <row r="157" spans="2:108" ht="138" customHeight="1">
      <c r="B157" s="86" t="s">
        <v>531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86" t="s">
        <v>155</v>
      </c>
      <c r="AD157" s="119"/>
      <c r="AE157" s="119"/>
      <c r="AF157" s="119"/>
      <c r="AG157" s="119"/>
      <c r="AH157" s="120"/>
      <c r="AI157" s="118" t="s">
        <v>535</v>
      </c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20"/>
      <c r="BD157" s="80">
        <f>BD158</f>
        <v>35000</v>
      </c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2"/>
      <c r="BZ157" s="80">
        <f t="shared" si="7"/>
        <v>12000</v>
      </c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2"/>
      <c r="CP157" s="126">
        <f t="shared" si="8"/>
        <v>23000</v>
      </c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8"/>
    </row>
    <row r="158" spans="2:108" ht="35.25" customHeight="1">
      <c r="B158" s="86" t="s">
        <v>365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186" t="s">
        <v>155</v>
      </c>
      <c r="AD158" s="119"/>
      <c r="AE158" s="119"/>
      <c r="AF158" s="119"/>
      <c r="AG158" s="119"/>
      <c r="AH158" s="120"/>
      <c r="AI158" s="118" t="s">
        <v>534</v>
      </c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20"/>
      <c r="BD158" s="79">
        <f>BD159</f>
        <v>35000</v>
      </c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>
        <f t="shared" si="7"/>
        <v>12000</v>
      </c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126">
        <f t="shared" si="8"/>
        <v>23000</v>
      </c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8"/>
    </row>
    <row r="159" spans="2:108" ht="39" customHeight="1">
      <c r="B159" s="86" t="s">
        <v>22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86" t="s">
        <v>155</v>
      </c>
      <c r="AD159" s="119"/>
      <c r="AE159" s="119"/>
      <c r="AF159" s="119"/>
      <c r="AG159" s="119"/>
      <c r="AH159" s="120"/>
      <c r="AI159" s="118" t="s">
        <v>533</v>
      </c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20"/>
      <c r="BD159" s="79">
        <f>BD160</f>
        <v>35000</v>
      </c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>
        <f t="shared" si="7"/>
        <v>12000</v>
      </c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126">
        <f t="shared" si="8"/>
        <v>23000</v>
      </c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8"/>
    </row>
    <row r="160" spans="2:108" ht="22.5" customHeight="1">
      <c r="B160" s="86" t="s">
        <v>470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86" t="s">
        <v>155</v>
      </c>
      <c r="AD160" s="119"/>
      <c r="AE160" s="119"/>
      <c r="AF160" s="119"/>
      <c r="AG160" s="119"/>
      <c r="AH160" s="120"/>
      <c r="AI160" s="118" t="s">
        <v>532</v>
      </c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20"/>
      <c r="BD160" s="79">
        <v>35000</v>
      </c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>
        <v>12000</v>
      </c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126">
        <f>BD160-BZ160</f>
        <v>23000</v>
      </c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8"/>
    </row>
    <row r="161" spans="2:108" ht="59.25" customHeight="1" hidden="1">
      <c r="B161" s="86" t="s">
        <v>432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209" t="s">
        <v>155</v>
      </c>
      <c r="AD161" s="210"/>
      <c r="AE161" s="210"/>
      <c r="AF161" s="210"/>
      <c r="AG161" s="210"/>
      <c r="AH161" s="211"/>
      <c r="AI161" s="118" t="s">
        <v>455</v>
      </c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20"/>
      <c r="BD161" s="112">
        <f>BD163</f>
        <v>0</v>
      </c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4"/>
      <c r="BZ161" s="112" t="s">
        <v>238</v>
      </c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4"/>
      <c r="CP161" s="112">
        <f aca="true" t="shared" si="9" ref="CP161:CP166">BD161</f>
        <v>0</v>
      </c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4"/>
    </row>
    <row r="162" spans="2:108" ht="48" customHeight="1" hidden="1">
      <c r="B162" s="86" t="s">
        <v>491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86" t="s">
        <v>155</v>
      </c>
      <c r="AD162" s="119"/>
      <c r="AE162" s="119"/>
      <c r="AF162" s="119"/>
      <c r="AG162" s="119"/>
      <c r="AH162" s="120"/>
      <c r="AI162" s="118" t="s">
        <v>492</v>
      </c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20"/>
      <c r="BD162" s="80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80" t="s">
        <v>238</v>
      </c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2"/>
      <c r="CP162" s="80">
        <f t="shared" si="9"/>
        <v>0</v>
      </c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2"/>
    </row>
    <row r="163" spans="2:108" ht="107.25" customHeight="1" hidden="1">
      <c r="B163" s="86" t="s">
        <v>508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86" t="s">
        <v>155</v>
      </c>
      <c r="AD163" s="119"/>
      <c r="AE163" s="119"/>
      <c r="AF163" s="119"/>
      <c r="AG163" s="119"/>
      <c r="AH163" s="120"/>
      <c r="AI163" s="118" t="s">
        <v>382</v>
      </c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20"/>
      <c r="BD163" s="80">
        <f>BD164</f>
        <v>0</v>
      </c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21" t="s">
        <v>238</v>
      </c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3"/>
      <c r="CP163" s="126">
        <f t="shared" si="9"/>
        <v>0</v>
      </c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8"/>
    </row>
    <row r="164" spans="2:108" ht="38.25" customHeight="1" hidden="1">
      <c r="B164" s="86" t="s">
        <v>365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86" t="s">
        <v>155</v>
      </c>
      <c r="AD164" s="119"/>
      <c r="AE164" s="119"/>
      <c r="AF164" s="119"/>
      <c r="AG164" s="119"/>
      <c r="AH164" s="120"/>
      <c r="AI164" s="118" t="s">
        <v>378</v>
      </c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20"/>
      <c r="BD164" s="80">
        <f>BD165</f>
        <v>0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221" t="s">
        <v>238</v>
      </c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3"/>
      <c r="CP164" s="126">
        <f t="shared" si="9"/>
        <v>0</v>
      </c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8"/>
    </row>
    <row r="165" spans="2:108" ht="38.25" customHeight="1" hidden="1">
      <c r="B165" s="86" t="s">
        <v>22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86" t="s">
        <v>155</v>
      </c>
      <c r="AD165" s="119"/>
      <c r="AE165" s="119"/>
      <c r="AF165" s="119"/>
      <c r="AG165" s="119"/>
      <c r="AH165" s="120"/>
      <c r="AI165" s="118" t="s">
        <v>380</v>
      </c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20"/>
      <c r="BD165" s="80">
        <f>BD166</f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221" t="s">
        <v>238</v>
      </c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3"/>
      <c r="CP165" s="126">
        <f t="shared" si="9"/>
        <v>0</v>
      </c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8"/>
    </row>
    <row r="166" spans="2:108" ht="35.25" customHeight="1" hidden="1">
      <c r="B166" s="86" t="s">
        <v>470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86" t="s">
        <v>155</v>
      </c>
      <c r="AD166" s="119"/>
      <c r="AE166" s="119"/>
      <c r="AF166" s="119"/>
      <c r="AG166" s="119"/>
      <c r="AH166" s="120"/>
      <c r="AI166" s="118" t="s">
        <v>381</v>
      </c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20"/>
      <c r="BD166" s="80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221" t="s">
        <v>238</v>
      </c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3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86" t="s">
        <v>223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86" t="s">
        <v>155</v>
      </c>
      <c r="AD167" s="119"/>
      <c r="AE167" s="119"/>
      <c r="AF167" s="119"/>
      <c r="AG167" s="119"/>
      <c r="AH167" s="120"/>
      <c r="AI167" s="118" t="s">
        <v>382</v>
      </c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20"/>
      <c r="BD167" s="80" t="e">
        <v>#REF!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e">
        <v>#REF!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aca="true" t="shared" si="10" ref="CP167:CP172">BD167-BZ167</f>
        <v>#REF!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86" t="s">
        <v>275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86" t="s">
        <v>155</v>
      </c>
      <c r="AD168" s="119"/>
      <c r="AE168" s="119"/>
      <c r="AF168" s="119"/>
      <c r="AG168" s="119"/>
      <c r="AH168" s="120"/>
      <c r="AI168" s="118" t="s">
        <v>379</v>
      </c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20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10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4.75" customHeight="1" hidden="1">
      <c r="B169" s="86" t="s">
        <v>244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86" t="s">
        <v>155</v>
      </c>
      <c r="AD169" s="119"/>
      <c r="AE169" s="119"/>
      <c r="AF169" s="119"/>
      <c r="AG169" s="119"/>
      <c r="AH169" s="120"/>
      <c r="AI169" s="118" t="s">
        <v>378</v>
      </c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20"/>
      <c r="BD169" s="80">
        <v>0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>
        <v>0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>
        <f t="shared" si="10"/>
        <v>0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18.75" customHeight="1" hidden="1">
      <c r="B170" s="86" t="s">
        <v>224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6"/>
      <c r="AC170" s="186" t="s">
        <v>155</v>
      </c>
      <c r="AD170" s="119"/>
      <c r="AE170" s="119"/>
      <c r="AF170" s="119"/>
      <c r="AG170" s="119"/>
      <c r="AH170" s="120"/>
      <c r="AI170" s="118" t="s">
        <v>273</v>
      </c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20"/>
      <c r="BD170" s="80">
        <v>0</v>
      </c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2"/>
      <c r="BZ170" s="80" t="s">
        <v>238</v>
      </c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2"/>
      <c r="CP170" s="80" t="e">
        <f t="shared" si="10"/>
        <v>#VALUE!</v>
      </c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2"/>
    </row>
    <row r="171" spans="2:108" ht="18.75" customHeight="1" hidden="1">
      <c r="B171" s="86" t="s">
        <v>22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6"/>
      <c r="AC171" s="186" t="s">
        <v>155</v>
      </c>
      <c r="AD171" s="119"/>
      <c r="AE171" s="119"/>
      <c r="AF171" s="119"/>
      <c r="AG171" s="119"/>
      <c r="AH171" s="120"/>
      <c r="AI171" s="118" t="s">
        <v>274</v>
      </c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20"/>
      <c r="BD171" s="80">
        <v>0</v>
      </c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2"/>
      <c r="BZ171" s="80">
        <v>0</v>
      </c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2"/>
      <c r="CP171" s="80">
        <f t="shared" si="10"/>
        <v>0</v>
      </c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2"/>
    </row>
    <row r="172" spans="2:108" ht="26.25" customHeight="1" hidden="1">
      <c r="B172" s="86" t="s">
        <v>188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186" t="s">
        <v>155</v>
      </c>
      <c r="AD172" s="119"/>
      <c r="AE172" s="119"/>
      <c r="AF172" s="119"/>
      <c r="AG172" s="119"/>
      <c r="AH172" s="120"/>
      <c r="AI172" s="118" t="s">
        <v>279</v>
      </c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20"/>
      <c r="BD172" s="80" t="e">
        <v>#REF!</v>
      </c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 t="e">
        <v>#REF!</v>
      </c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 t="e">
        <f t="shared" si="10"/>
        <v>#REF!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5" customHeight="1">
      <c r="B173" s="220" t="s">
        <v>276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209" t="s">
        <v>155</v>
      </c>
      <c r="AD173" s="210"/>
      <c r="AE173" s="210"/>
      <c r="AF173" s="210"/>
      <c r="AG173" s="210"/>
      <c r="AH173" s="211"/>
      <c r="AI173" s="212" t="s">
        <v>58</v>
      </c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1"/>
      <c r="BD173" s="112">
        <f>BD181</f>
        <v>955400</v>
      </c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4"/>
      <c r="BZ173" s="112">
        <f>BZ181</f>
        <v>604572.35</v>
      </c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4"/>
      <c r="CP173" s="148">
        <f>CP181</f>
        <v>350827.65</v>
      </c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50"/>
    </row>
    <row r="174" spans="2:108" ht="36.75" customHeight="1" hidden="1">
      <c r="B174" s="220" t="s">
        <v>387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209" t="s">
        <v>155</v>
      </c>
      <c r="AD174" s="210"/>
      <c r="AE174" s="210"/>
      <c r="AF174" s="210"/>
      <c r="AG174" s="210"/>
      <c r="AH174" s="211"/>
      <c r="AI174" s="212" t="s">
        <v>386</v>
      </c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1"/>
      <c r="BD174" s="112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4"/>
      <c r="BZ174" s="112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4"/>
      <c r="CP174" s="112">
        <f aca="true" t="shared" si="11" ref="CP174:CP180">BD174-BZ174</f>
        <v>0</v>
      </c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4"/>
    </row>
    <row r="175" spans="2:108" ht="36" customHeight="1" hidden="1">
      <c r="B175" s="86" t="s">
        <v>374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09" t="s">
        <v>155</v>
      </c>
      <c r="AD175" s="210"/>
      <c r="AE175" s="210"/>
      <c r="AF175" s="210"/>
      <c r="AG175" s="210"/>
      <c r="AH175" s="211"/>
      <c r="AI175" s="118" t="s">
        <v>388</v>
      </c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20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112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4"/>
      <c r="CP175" s="112">
        <f t="shared" si="11"/>
        <v>0</v>
      </c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4"/>
    </row>
    <row r="176" spans="2:108" ht="11.25" customHeight="1" hidden="1">
      <c r="B176" s="86" t="s">
        <v>373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209" t="s">
        <v>155</v>
      </c>
      <c r="AD176" s="210"/>
      <c r="AE176" s="210"/>
      <c r="AF176" s="210"/>
      <c r="AG176" s="210"/>
      <c r="AH176" s="211"/>
      <c r="AI176" s="118" t="s">
        <v>456</v>
      </c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20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112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4"/>
      <c r="CP176" s="112">
        <f t="shared" si="11"/>
        <v>0</v>
      </c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4"/>
    </row>
    <row r="177" spans="2:108" s="21" customFormat="1" ht="84.75" customHeight="1" hidden="1">
      <c r="B177" s="86" t="s">
        <v>433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209" t="s">
        <v>155</v>
      </c>
      <c r="AD177" s="210"/>
      <c r="AE177" s="210"/>
      <c r="AF177" s="210"/>
      <c r="AG177" s="210"/>
      <c r="AH177" s="211"/>
      <c r="AI177" s="118" t="s">
        <v>434</v>
      </c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20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112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4"/>
      <c r="CP177" s="112">
        <f t="shared" si="11"/>
        <v>0</v>
      </c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4"/>
    </row>
    <row r="178" spans="2:108" s="21" customFormat="1" ht="32.25" customHeight="1" hidden="1">
      <c r="B178" s="86" t="s">
        <v>365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6"/>
      <c r="AC178" s="209" t="s">
        <v>155</v>
      </c>
      <c r="AD178" s="210"/>
      <c r="AE178" s="210"/>
      <c r="AF178" s="210"/>
      <c r="AG178" s="210"/>
      <c r="AH178" s="211"/>
      <c r="AI178" s="118" t="s">
        <v>389</v>
      </c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20"/>
      <c r="BD178" s="80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2"/>
      <c r="BZ178" s="112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4"/>
      <c r="CP178" s="112">
        <f t="shared" si="11"/>
        <v>0</v>
      </c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4"/>
    </row>
    <row r="179" spans="2:108" s="21" customFormat="1" ht="24.75" customHeight="1" hidden="1">
      <c r="B179" s="86" t="s">
        <v>22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86" t="s">
        <v>155</v>
      </c>
      <c r="AD179" s="119"/>
      <c r="AE179" s="119"/>
      <c r="AF179" s="119"/>
      <c r="AG179" s="119"/>
      <c r="AH179" s="120"/>
      <c r="AI179" s="118" t="s">
        <v>390</v>
      </c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20"/>
      <c r="BD179" s="80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112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4"/>
      <c r="CP179" s="112">
        <f t="shared" si="11"/>
        <v>0</v>
      </c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4"/>
    </row>
    <row r="180" spans="2:108" s="21" customFormat="1" ht="36" customHeight="1" hidden="1">
      <c r="B180" s="86" t="s">
        <v>188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86" t="s">
        <v>155</v>
      </c>
      <c r="AD180" s="119"/>
      <c r="AE180" s="119"/>
      <c r="AF180" s="119"/>
      <c r="AG180" s="119"/>
      <c r="AH180" s="120"/>
      <c r="AI180" s="118" t="s">
        <v>391</v>
      </c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20"/>
      <c r="BD180" s="80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112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4"/>
      <c r="CP180" s="112">
        <f t="shared" si="11"/>
        <v>0</v>
      </c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4"/>
    </row>
    <row r="181" spans="2:108" s="21" customFormat="1" ht="23.25" customHeight="1">
      <c r="B181" s="220" t="s">
        <v>278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86" t="s">
        <v>155</v>
      </c>
      <c r="AD181" s="119"/>
      <c r="AE181" s="119"/>
      <c r="AF181" s="119"/>
      <c r="AG181" s="119"/>
      <c r="AH181" s="120"/>
      <c r="AI181" s="212" t="s">
        <v>59</v>
      </c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1"/>
      <c r="BD181" s="112">
        <f>BD182</f>
        <v>955400</v>
      </c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4"/>
      <c r="BZ181" s="112">
        <f aca="true" t="shared" si="12" ref="BZ181:BZ186">BZ182</f>
        <v>604572.35</v>
      </c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4"/>
      <c r="CP181" s="148">
        <f aca="true" t="shared" si="13" ref="CP181:CP186">CP182</f>
        <v>350827.65</v>
      </c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50"/>
    </row>
    <row r="182" spans="2:108" s="21" customFormat="1" ht="36.75" customHeight="1">
      <c r="B182" s="86" t="s">
        <v>420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86" t="s">
        <v>155</v>
      </c>
      <c r="AD182" s="119"/>
      <c r="AE182" s="119"/>
      <c r="AF182" s="119"/>
      <c r="AG182" s="119"/>
      <c r="AH182" s="120"/>
      <c r="AI182" s="118" t="s">
        <v>60</v>
      </c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20"/>
      <c r="BD182" s="80">
        <f>BD183</f>
        <v>955400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2"/>
        <v>604572.35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26">
        <f t="shared" si="13"/>
        <v>350827.65</v>
      </c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8"/>
    </row>
    <row r="183" spans="2:108" s="21" customFormat="1" ht="35.25" customHeight="1">
      <c r="B183" s="86" t="s">
        <v>341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86" t="s">
        <v>155</v>
      </c>
      <c r="AD183" s="119"/>
      <c r="AE183" s="119"/>
      <c r="AF183" s="119"/>
      <c r="AG183" s="119"/>
      <c r="AH183" s="120"/>
      <c r="AI183" s="118" t="s">
        <v>61</v>
      </c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20"/>
      <c r="BD183" s="80">
        <f>BD184+BD192+BD188</f>
        <v>955400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>BZ184</f>
        <v>604572.35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26">
        <f t="shared" si="13"/>
        <v>350827.65</v>
      </c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8"/>
    </row>
    <row r="184" spans="2:108" ht="111.75" customHeight="1">
      <c r="B184" s="86" t="s">
        <v>134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86" t="s">
        <v>155</v>
      </c>
      <c r="AD184" s="119"/>
      <c r="AE184" s="119"/>
      <c r="AF184" s="119"/>
      <c r="AG184" s="119"/>
      <c r="AH184" s="120"/>
      <c r="AI184" s="118" t="s">
        <v>66</v>
      </c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20"/>
      <c r="BD184" s="80">
        <f>BD185</f>
        <v>955400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f t="shared" si="12"/>
        <v>604572.35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26">
        <f t="shared" si="13"/>
        <v>350827.65</v>
      </c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8"/>
    </row>
    <row r="185" spans="2:108" ht="38.25" customHeight="1">
      <c r="B185" s="86" t="s">
        <v>365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86" t="s">
        <v>155</v>
      </c>
      <c r="AD185" s="119"/>
      <c r="AE185" s="119"/>
      <c r="AF185" s="119"/>
      <c r="AG185" s="119"/>
      <c r="AH185" s="120"/>
      <c r="AI185" s="118" t="s">
        <v>67</v>
      </c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20"/>
      <c r="BD185" s="80">
        <f>BD186</f>
        <v>955400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 t="shared" si="12"/>
        <v>604572.35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26">
        <f t="shared" si="13"/>
        <v>350827.65</v>
      </c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8"/>
    </row>
    <row r="186" spans="2:108" ht="36" customHeight="1">
      <c r="B186" s="86" t="s">
        <v>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86" t="s">
        <v>155</v>
      </c>
      <c r="AD186" s="119"/>
      <c r="AE186" s="119"/>
      <c r="AF186" s="119"/>
      <c r="AG186" s="119"/>
      <c r="AH186" s="120"/>
      <c r="AI186" s="118" t="s">
        <v>68</v>
      </c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20"/>
      <c r="BD186" s="80">
        <f>BD187</f>
        <v>955400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 t="shared" si="12"/>
        <v>604572.35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26">
        <f t="shared" si="13"/>
        <v>350827.65</v>
      </c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8"/>
    </row>
    <row r="187" spans="2:108" ht="12" customHeight="1">
      <c r="B187" s="86" t="s">
        <v>470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86" t="s">
        <v>155</v>
      </c>
      <c r="AD187" s="119"/>
      <c r="AE187" s="119"/>
      <c r="AF187" s="119"/>
      <c r="AG187" s="119"/>
      <c r="AH187" s="120"/>
      <c r="AI187" s="118" t="s">
        <v>69</v>
      </c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20"/>
      <c r="BD187" s="80">
        <v>955400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>
        <v>604572.35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26">
        <f>BD187-BZ187</f>
        <v>350827.65</v>
      </c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8"/>
    </row>
    <row r="188" spans="2:108" ht="127.5" customHeight="1" hidden="1">
      <c r="B188" s="86" t="s">
        <v>437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6"/>
      <c r="AC188" s="186" t="s">
        <v>155</v>
      </c>
      <c r="AD188" s="119"/>
      <c r="AE188" s="119"/>
      <c r="AF188" s="119"/>
      <c r="AG188" s="119"/>
      <c r="AH188" s="120"/>
      <c r="AI188" s="118" t="s">
        <v>436</v>
      </c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20"/>
      <c r="BD188" s="80">
        <f>BD189</f>
        <v>0</v>
      </c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2"/>
      <c r="BZ188" s="80">
        <f>BZ189</f>
        <v>0</v>
      </c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2"/>
      <c r="CP188" s="126">
        <f>CP189</f>
        <v>0</v>
      </c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8"/>
    </row>
    <row r="189" spans="2:108" ht="17.25" customHeight="1" hidden="1">
      <c r="B189" s="86" t="s">
        <v>438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86" t="s">
        <v>155</v>
      </c>
      <c r="AD189" s="119"/>
      <c r="AE189" s="119"/>
      <c r="AF189" s="119"/>
      <c r="AG189" s="119"/>
      <c r="AH189" s="120"/>
      <c r="AI189" s="118" t="s">
        <v>439</v>
      </c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20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126">
        <f>CP190</f>
        <v>0</v>
      </c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8"/>
    </row>
    <row r="190" spans="2:108" ht="18" customHeight="1" hidden="1">
      <c r="B190" s="86" t="s">
        <v>225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86" t="s">
        <v>155</v>
      </c>
      <c r="AD190" s="119"/>
      <c r="AE190" s="119"/>
      <c r="AF190" s="119"/>
      <c r="AG190" s="119"/>
      <c r="AH190" s="120"/>
      <c r="AI190" s="118" t="s">
        <v>440</v>
      </c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20"/>
      <c r="BD190" s="80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126">
        <f>BD190-BZ190</f>
        <v>0</v>
      </c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8"/>
    </row>
    <row r="191" spans="2:108" ht="21.75" customHeight="1" hidden="1">
      <c r="B191" s="5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50"/>
      <c r="AC191" s="54"/>
      <c r="AD191" s="55"/>
      <c r="AE191" s="55"/>
      <c r="AF191" s="55"/>
      <c r="AG191" s="55"/>
      <c r="AH191" s="56"/>
      <c r="AI191" s="57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6"/>
      <c r="BD191" s="51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3"/>
      <c r="BZ191" s="51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3"/>
      <c r="CP191" s="59"/>
      <c r="CQ191" s="60"/>
      <c r="CR191" s="60"/>
      <c r="CS191" s="60"/>
      <c r="CT191" s="60"/>
      <c r="CU191" s="64"/>
      <c r="CV191" s="65"/>
      <c r="CW191" s="65"/>
      <c r="CX191" s="65"/>
      <c r="CY191" s="65"/>
      <c r="CZ191" s="65"/>
      <c r="DA191" s="65"/>
      <c r="DB191" s="65"/>
      <c r="DC191" s="65"/>
      <c r="DD191" s="65"/>
    </row>
    <row r="192" spans="2:108" ht="18.75" customHeight="1" hidden="1">
      <c r="B192" s="86" t="s">
        <v>435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86" t="s">
        <v>155</v>
      </c>
      <c r="AD192" s="119"/>
      <c r="AE192" s="119"/>
      <c r="AF192" s="119"/>
      <c r="AG192" s="119"/>
      <c r="AH192" s="120"/>
      <c r="AI192" s="118" t="s">
        <v>62</v>
      </c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20"/>
      <c r="BD192" s="80">
        <f>BD193</f>
        <v>0</v>
      </c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>
        <f>BZ193</f>
        <v>0</v>
      </c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aca="true" t="shared" si="14" ref="CP192:CP197">BD192-BZ192</f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18.75" customHeight="1" hidden="1">
      <c r="B193" s="86" t="s">
        <v>365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6"/>
      <c r="AC193" s="186" t="s">
        <v>155</v>
      </c>
      <c r="AD193" s="119"/>
      <c r="AE193" s="119"/>
      <c r="AF193" s="119"/>
      <c r="AG193" s="119"/>
      <c r="AH193" s="120"/>
      <c r="AI193" s="118" t="s">
        <v>65</v>
      </c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20"/>
      <c r="BD193" s="80">
        <f>BD194</f>
        <v>0</v>
      </c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2"/>
      <c r="BZ193" s="80">
        <f>BZ194</f>
        <v>0</v>
      </c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2"/>
      <c r="CP193" s="80">
        <f t="shared" si="14"/>
        <v>0</v>
      </c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2"/>
    </row>
    <row r="194" spans="2:108" ht="21" customHeight="1" hidden="1">
      <c r="B194" s="86" t="s">
        <v>22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6"/>
      <c r="AC194" s="186" t="s">
        <v>155</v>
      </c>
      <c r="AD194" s="119"/>
      <c r="AE194" s="119"/>
      <c r="AF194" s="119"/>
      <c r="AG194" s="119"/>
      <c r="AH194" s="120"/>
      <c r="AI194" s="118" t="s">
        <v>63</v>
      </c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20"/>
      <c r="BD194" s="80">
        <f>BD195</f>
        <v>0</v>
      </c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2"/>
      <c r="BZ194" s="80">
        <f>BZ195</f>
        <v>0</v>
      </c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2"/>
      <c r="CP194" s="80">
        <f t="shared" si="14"/>
        <v>0</v>
      </c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2"/>
    </row>
    <row r="195" spans="2:108" ht="19.5" customHeight="1" hidden="1">
      <c r="B195" s="86" t="s">
        <v>470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86" t="s">
        <v>155</v>
      </c>
      <c r="AD195" s="119"/>
      <c r="AE195" s="119"/>
      <c r="AF195" s="119"/>
      <c r="AG195" s="119"/>
      <c r="AH195" s="120"/>
      <c r="AI195" s="118" t="s">
        <v>64</v>
      </c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20"/>
      <c r="BD195" s="80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2"/>
      <c r="BZ195" s="80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2"/>
      <c r="CP195" s="80">
        <f t="shared" si="14"/>
        <v>0</v>
      </c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2"/>
    </row>
    <row r="196" spans="2:108" ht="20.25" customHeight="1">
      <c r="B196" s="220" t="s">
        <v>229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86" t="s">
        <v>155</v>
      </c>
      <c r="AD196" s="119"/>
      <c r="AE196" s="119"/>
      <c r="AF196" s="119"/>
      <c r="AG196" s="119"/>
      <c r="AH196" s="120"/>
      <c r="AI196" s="212" t="s">
        <v>70</v>
      </c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1"/>
      <c r="BD196" s="112">
        <f>BD197+BD228+BD235</f>
        <v>13723200</v>
      </c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4"/>
      <c r="BZ196" s="112">
        <f>BZ235+BZ197</f>
        <v>9768472.01</v>
      </c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4"/>
      <c r="CP196" s="112">
        <f t="shared" si="14"/>
        <v>3954727.99</v>
      </c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4"/>
    </row>
    <row r="197" spans="2:108" ht="19.5" customHeight="1">
      <c r="B197" s="220" t="s">
        <v>308</v>
      </c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86" t="s">
        <v>155</v>
      </c>
      <c r="AD197" s="119"/>
      <c r="AE197" s="119"/>
      <c r="AF197" s="119"/>
      <c r="AG197" s="119"/>
      <c r="AH197" s="120"/>
      <c r="AI197" s="212" t="s">
        <v>71</v>
      </c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1"/>
      <c r="BD197" s="112">
        <f>BD198+BD212+BD222</f>
        <v>12699200</v>
      </c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4"/>
      <c r="BZ197" s="112">
        <f>BZ198+BZ212+BZ222</f>
        <v>9123534.76</v>
      </c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4"/>
      <c r="CP197" s="124">
        <f t="shared" si="14"/>
        <v>3575665.24</v>
      </c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</row>
    <row r="198" spans="2:108" ht="51" customHeight="1">
      <c r="B198" s="86" t="s">
        <v>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186" t="s">
        <v>155</v>
      </c>
      <c r="AD198" s="119"/>
      <c r="AE198" s="119"/>
      <c r="AF198" s="119"/>
      <c r="AG198" s="119"/>
      <c r="AH198" s="120"/>
      <c r="AI198" s="118" t="s">
        <v>72</v>
      </c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20"/>
      <c r="BD198" s="79">
        <f>BD199</f>
        <v>440000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>BZ199</f>
        <v>250474.76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>CP199</f>
        <v>189525.24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36" customHeight="1">
      <c r="B199" s="86" t="s">
        <v>342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186" t="s">
        <v>155</v>
      </c>
      <c r="AD199" s="119"/>
      <c r="AE199" s="119"/>
      <c r="AF199" s="119"/>
      <c r="AG199" s="119"/>
      <c r="AH199" s="120"/>
      <c r="AI199" s="118" t="s">
        <v>73</v>
      </c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20"/>
      <c r="BD199" s="79">
        <f>BD200+BD204+BD208</f>
        <v>440000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>BZ200+BZ204+BZ208</f>
        <v>250474.76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>BD199-BZ199</f>
        <v>189525.24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s="21" customFormat="1" ht="103.5" customHeight="1">
      <c r="B200" s="86" t="s">
        <v>123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6"/>
      <c r="AC200" s="229" t="s">
        <v>155</v>
      </c>
      <c r="AD200" s="230"/>
      <c r="AE200" s="230"/>
      <c r="AF200" s="230"/>
      <c r="AG200" s="230"/>
      <c r="AH200" s="231"/>
      <c r="AI200" s="118" t="s">
        <v>74</v>
      </c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20"/>
      <c r="BD200" s="79">
        <f>BD201</f>
        <v>90000</v>
      </c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>
        <f>BZ201</f>
        <v>53713.2</v>
      </c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>
        <f>CP201</f>
        <v>36286.8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s="21" customFormat="1" ht="39.75" customHeight="1">
      <c r="B201" s="86" t="s">
        <v>365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6"/>
      <c r="AC201" s="78" t="s">
        <v>155</v>
      </c>
      <c r="AD201" s="78"/>
      <c r="AE201" s="78"/>
      <c r="AF201" s="78"/>
      <c r="AG201" s="78"/>
      <c r="AH201" s="78"/>
      <c r="AI201" s="118" t="s">
        <v>75</v>
      </c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20"/>
      <c r="BD201" s="79">
        <f>BD202</f>
        <v>90000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53713.2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>CP202</f>
        <v>36286.8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>
      <c r="B202" s="86" t="s">
        <v>22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6"/>
      <c r="AC202" s="78" t="s">
        <v>155</v>
      </c>
      <c r="AD202" s="78"/>
      <c r="AE202" s="78"/>
      <c r="AF202" s="78"/>
      <c r="AG202" s="78"/>
      <c r="AH202" s="78"/>
      <c r="AI202" s="118" t="s">
        <v>76</v>
      </c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20"/>
      <c r="BD202" s="79">
        <f>BD203</f>
        <v>90000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BZ203</f>
        <v>53713.2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>CP203</f>
        <v>36286.8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9.5" customHeight="1">
      <c r="B203" s="228" t="s">
        <v>470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1"/>
      <c r="AC203" s="78" t="s">
        <v>155</v>
      </c>
      <c r="AD203" s="78"/>
      <c r="AE203" s="78"/>
      <c r="AF203" s="78"/>
      <c r="AG203" s="78"/>
      <c r="AH203" s="78"/>
      <c r="AI203" s="239" t="s">
        <v>77</v>
      </c>
      <c r="AJ203" s="230"/>
      <c r="AK203" s="230"/>
      <c r="AL203" s="230"/>
      <c r="AM203" s="230"/>
      <c r="AN203" s="230"/>
      <c r="AO203" s="230"/>
      <c r="AP203" s="230"/>
      <c r="AQ203" s="230"/>
      <c r="AR203" s="230"/>
      <c r="AS203" s="230"/>
      <c r="AT203" s="230"/>
      <c r="AU203" s="230"/>
      <c r="AV203" s="230"/>
      <c r="AW203" s="230"/>
      <c r="AX203" s="230"/>
      <c r="AY203" s="230"/>
      <c r="AZ203" s="230"/>
      <c r="BA203" s="230"/>
      <c r="BB203" s="230"/>
      <c r="BC203" s="231"/>
      <c r="BD203" s="142">
        <v>90000</v>
      </c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>
        <v>53713.2</v>
      </c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79">
        <f>BD203-BZ203</f>
        <v>36286.8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s="73" customFormat="1" ht="126.75" customHeight="1">
      <c r="B204" s="248" t="s">
        <v>597</v>
      </c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24" t="s">
        <v>155</v>
      </c>
      <c r="AD204" s="224"/>
      <c r="AE204" s="224"/>
      <c r="AF204" s="224"/>
      <c r="AG204" s="224"/>
      <c r="AH204" s="224"/>
      <c r="AI204" s="224" t="s">
        <v>590</v>
      </c>
      <c r="AJ204" s="224"/>
      <c r="AK204" s="224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24"/>
      <c r="AZ204" s="224"/>
      <c r="BA204" s="224"/>
      <c r="BB204" s="224"/>
      <c r="BC204" s="224"/>
      <c r="BD204" s="216">
        <f>BD205</f>
        <v>200000</v>
      </c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>
        <f>BZ205</f>
        <v>88544.56</v>
      </c>
      <c r="CA204" s="216"/>
      <c r="CB204" s="216"/>
      <c r="CC204" s="216"/>
      <c r="CD204" s="216"/>
      <c r="CE204" s="216"/>
      <c r="CF204" s="216"/>
      <c r="CG204" s="216"/>
      <c r="CH204" s="216"/>
      <c r="CI204" s="216"/>
      <c r="CJ204" s="216"/>
      <c r="CK204" s="216"/>
      <c r="CL204" s="216"/>
      <c r="CM204" s="216"/>
      <c r="CN204" s="216"/>
      <c r="CO204" s="216"/>
      <c r="CP204" s="216">
        <f>CP205</f>
        <v>111455.44</v>
      </c>
      <c r="CQ204" s="216"/>
      <c r="CR204" s="216"/>
      <c r="CS204" s="216"/>
      <c r="CT204" s="216"/>
      <c r="CU204" s="216"/>
      <c r="CV204" s="216"/>
      <c r="CW204" s="216"/>
      <c r="CX204" s="216"/>
      <c r="CY204" s="216"/>
      <c r="CZ204" s="216"/>
      <c r="DA204" s="216"/>
      <c r="DB204" s="216"/>
      <c r="DC204" s="216"/>
      <c r="DD204" s="216"/>
    </row>
    <row r="205" spans="2:108" s="73" customFormat="1" ht="38.25" customHeight="1">
      <c r="B205" s="248" t="s">
        <v>365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53" t="s">
        <v>155</v>
      </c>
      <c r="AD205" s="254"/>
      <c r="AE205" s="254"/>
      <c r="AF205" s="254"/>
      <c r="AG205" s="254"/>
      <c r="AH205" s="255"/>
      <c r="AI205" s="224" t="s">
        <v>591</v>
      </c>
      <c r="AJ205" s="224"/>
      <c r="AK205" s="224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4"/>
      <c r="AY205" s="224"/>
      <c r="AZ205" s="224"/>
      <c r="BA205" s="224"/>
      <c r="BB205" s="224"/>
      <c r="BC205" s="224"/>
      <c r="BD205" s="216">
        <f>BD206</f>
        <v>200000</v>
      </c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>
        <f>BZ206</f>
        <v>88544.56</v>
      </c>
      <c r="CA205" s="216"/>
      <c r="CB205" s="216"/>
      <c r="CC205" s="216"/>
      <c r="CD205" s="216"/>
      <c r="CE205" s="216"/>
      <c r="CF205" s="216"/>
      <c r="CG205" s="216"/>
      <c r="CH205" s="216"/>
      <c r="CI205" s="216"/>
      <c r="CJ205" s="216"/>
      <c r="CK205" s="216"/>
      <c r="CL205" s="216"/>
      <c r="CM205" s="216"/>
      <c r="CN205" s="216"/>
      <c r="CO205" s="216"/>
      <c r="CP205" s="216">
        <f>CP206</f>
        <v>111455.44</v>
      </c>
      <c r="CQ205" s="216"/>
      <c r="CR205" s="216"/>
      <c r="CS205" s="216"/>
      <c r="CT205" s="216"/>
      <c r="CU205" s="216"/>
      <c r="CV205" s="216"/>
      <c r="CW205" s="216"/>
      <c r="CX205" s="216"/>
      <c r="CY205" s="216"/>
      <c r="CZ205" s="216"/>
      <c r="DA205" s="216"/>
      <c r="DB205" s="216"/>
      <c r="DC205" s="216"/>
      <c r="DD205" s="216"/>
    </row>
    <row r="206" spans="2:108" s="73" customFormat="1" ht="40.5" customHeight="1">
      <c r="B206" s="225" t="s">
        <v>22</v>
      </c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7"/>
      <c r="AC206" s="235" t="s">
        <v>155</v>
      </c>
      <c r="AD206" s="214"/>
      <c r="AE206" s="214"/>
      <c r="AF206" s="214"/>
      <c r="AG206" s="214"/>
      <c r="AH206" s="215"/>
      <c r="AI206" s="213" t="s">
        <v>592</v>
      </c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5"/>
      <c r="BD206" s="217">
        <f>BD207</f>
        <v>200000</v>
      </c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9"/>
      <c r="BZ206" s="217">
        <f>BZ207</f>
        <v>88544.56</v>
      </c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9"/>
      <c r="CP206" s="216">
        <f>CP207</f>
        <v>111455.44</v>
      </c>
      <c r="CQ206" s="216"/>
      <c r="CR206" s="216"/>
      <c r="CS206" s="216"/>
      <c r="CT206" s="216"/>
      <c r="CU206" s="216"/>
      <c r="CV206" s="216"/>
      <c r="CW206" s="216"/>
      <c r="CX206" s="216"/>
      <c r="CY206" s="216"/>
      <c r="CZ206" s="216"/>
      <c r="DA206" s="216"/>
      <c r="DB206" s="216"/>
      <c r="DC206" s="216"/>
      <c r="DD206" s="216"/>
    </row>
    <row r="207" spans="2:108" s="73" customFormat="1" ht="18.75" customHeight="1">
      <c r="B207" s="236" t="s">
        <v>470</v>
      </c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8"/>
      <c r="AC207" s="250" t="s">
        <v>155</v>
      </c>
      <c r="AD207" s="251"/>
      <c r="AE207" s="251"/>
      <c r="AF207" s="251"/>
      <c r="AG207" s="251"/>
      <c r="AH207" s="252"/>
      <c r="AI207" s="213" t="s">
        <v>593</v>
      </c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5"/>
      <c r="BD207" s="216">
        <v>200000</v>
      </c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>
        <v>88544.56</v>
      </c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16"/>
      <c r="CM207" s="216"/>
      <c r="CN207" s="216"/>
      <c r="CO207" s="216"/>
      <c r="CP207" s="216">
        <f>BD207-BZ207</f>
        <v>111455.44</v>
      </c>
      <c r="CQ207" s="216"/>
      <c r="CR207" s="216"/>
      <c r="CS207" s="216"/>
      <c r="CT207" s="216"/>
      <c r="CU207" s="216"/>
      <c r="CV207" s="216"/>
      <c r="CW207" s="216"/>
      <c r="CX207" s="216"/>
      <c r="CY207" s="216"/>
      <c r="CZ207" s="216"/>
      <c r="DA207" s="216"/>
      <c r="DB207" s="216"/>
      <c r="DC207" s="216"/>
      <c r="DD207" s="216"/>
    </row>
    <row r="208" spans="2:108" ht="117" customHeight="1">
      <c r="B208" s="232" t="s">
        <v>648</v>
      </c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186" t="s">
        <v>155</v>
      </c>
      <c r="AD208" s="119"/>
      <c r="AE208" s="119"/>
      <c r="AF208" s="119"/>
      <c r="AG208" s="119"/>
      <c r="AH208" s="120"/>
      <c r="AI208" s="78" t="s">
        <v>647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>
        <f>BD209</f>
        <v>150000</v>
      </c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108217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CP209</f>
        <v>150000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>
      <c r="B209" s="86" t="s">
        <v>365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86" t="s">
        <v>155</v>
      </c>
      <c r="AD209" s="119"/>
      <c r="AE209" s="119"/>
      <c r="AF209" s="119"/>
      <c r="AG209" s="119"/>
      <c r="AH209" s="120"/>
      <c r="AI209" s="78" t="s">
        <v>646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>
        <f>BD210</f>
        <v>150000</v>
      </c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108217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CP210</f>
        <v>150000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38.25" customHeight="1">
      <c r="B210" s="86" t="s">
        <v>22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6"/>
      <c r="AC210" s="229" t="s">
        <v>155</v>
      </c>
      <c r="AD210" s="230"/>
      <c r="AE210" s="230"/>
      <c r="AF210" s="230"/>
      <c r="AG210" s="230"/>
      <c r="AH210" s="231"/>
      <c r="AI210" s="118" t="s">
        <v>645</v>
      </c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20"/>
      <c r="BD210" s="79">
        <f>BD211</f>
        <v>150000</v>
      </c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>
        <f>BZ211</f>
        <v>108217</v>
      </c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>
        <f>CP211</f>
        <v>150000</v>
      </c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</row>
    <row r="211" spans="2:108" ht="21" customHeight="1">
      <c r="B211" s="228" t="s">
        <v>470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1"/>
      <c r="AC211" s="229" t="s">
        <v>155</v>
      </c>
      <c r="AD211" s="230"/>
      <c r="AE211" s="230"/>
      <c r="AF211" s="230"/>
      <c r="AG211" s="230"/>
      <c r="AH211" s="231"/>
      <c r="AI211" s="118" t="s">
        <v>644</v>
      </c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20"/>
      <c r="BD211" s="79">
        <v>150000</v>
      </c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>
        <v>108217</v>
      </c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>
        <f>BD211</f>
        <v>150000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s="73" customFormat="1" ht="56.25" customHeight="1">
      <c r="B212" s="236" t="s">
        <v>441</v>
      </c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8"/>
      <c r="AC212" s="235" t="s">
        <v>155</v>
      </c>
      <c r="AD212" s="214"/>
      <c r="AE212" s="214"/>
      <c r="AF212" s="214"/>
      <c r="AG212" s="214"/>
      <c r="AH212" s="215"/>
      <c r="AI212" s="224" t="s">
        <v>421</v>
      </c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16">
        <f>BD213</f>
        <v>12109200</v>
      </c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>
        <f>BZ213</f>
        <v>8743060</v>
      </c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>
        <f>BD212-BZ212</f>
        <v>3366140</v>
      </c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</row>
    <row r="213" spans="2:108" s="73" customFormat="1" ht="36.75" customHeight="1">
      <c r="B213" s="257" t="s">
        <v>594</v>
      </c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9"/>
      <c r="AC213" s="235" t="s">
        <v>155</v>
      </c>
      <c r="AD213" s="214"/>
      <c r="AE213" s="214"/>
      <c r="AF213" s="214"/>
      <c r="AG213" s="214"/>
      <c r="AH213" s="215"/>
      <c r="AI213" s="224" t="s">
        <v>595</v>
      </c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17">
        <f>BD214+BD218</f>
        <v>12109200</v>
      </c>
      <c r="BE213" s="218"/>
      <c r="BF213" s="218"/>
      <c r="BG213" s="218"/>
      <c r="BH213" s="218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2"/>
      <c r="BZ213" s="216">
        <f>BZ214</f>
        <v>8743060</v>
      </c>
      <c r="CA213" s="216"/>
      <c r="CB213" s="216"/>
      <c r="CC213" s="216"/>
      <c r="CD213" s="216"/>
      <c r="CE213" s="216"/>
      <c r="CF213" s="216"/>
      <c r="CG213" s="216"/>
      <c r="CH213" s="216"/>
      <c r="CI213" s="216"/>
      <c r="CJ213" s="216"/>
      <c r="CK213" s="216"/>
      <c r="CL213" s="216"/>
      <c r="CM213" s="216"/>
      <c r="CN213" s="216"/>
      <c r="CO213" s="216"/>
      <c r="CP213" s="217">
        <f>BD213-BZ213</f>
        <v>3366140</v>
      </c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9"/>
    </row>
    <row r="214" spans="2:108" ht="138" customHeight="1">
      <c r="B214" s="206" t="s">
        <v>589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8"/>
      <c r="AC214" s="186" t="s">
        <v>155</v>
      </c>
      <c r="AD214" s="119"/>
      <c r="AE214" s="119"/>
      <c r="AF214" s="119"/>
      <c r="AG214" s="119"/>
      <c r="AH214" s="120"/>
      <c r="AI214" s="118" t="s">
        <v>493</v>
      </c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20"/>
      <c r="BD214" s="80">
        <f>BD216</f>
        <v>11709200</v>
      </c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2"/>
      <c r="BZ214" s="80">
        <f>BZ216</f>
        <v>8743060</v>
      </c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2"/>
      <c r="CP214" s="79">
        <f>CP215</f>
        <v>2966140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33" customHeight="1">
      <c r="B215" s="206" t="s">
        <v>495</v>
      </c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8"/>
      <c r="AC215" s="186" t="s">
        <v>155</v>
      </c>
      <c r="AD215" s="119"/>
      <c r="AE215" s="119"/>
      <c r="AF215" s="119"/>
      <c r="AG215" s="119"/>
      <c r="AH215" s="120"/>
      <c r="AI215" s="118" t="s">
        <v>494</v>
      </c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20"/>
      <c r="BD215" s="80">
        <f>BD216</f>
        <v>11709200</v>
      </c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2"/>
      <c r="BZ215" s="80">
        <f>BZ216</f>
        <v>8743060</v>
      </c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2"/>
      <c r="CP215" s="79">
        <f>CP216</f>
        <v>2966140</v>
      </c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</row>
    <row r="216" spans="2:108" ht="15" customHeight="1">
      <c r="B216" s="206" t="s">
        <v>496</v>
      </c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8"/>
      <c r="AC216" s="186" t="s">
        <v>155</v>
      </c>
      <c r="AD216" s="119"/>
      <c r="AE216" s="119"/>
      <c r="AF216" s="119"/>
      <c r="AG216" s="119"/>
      <c r="AH216" s="120"/>
      <c r="AI216" s="118" t="s">
        <v>465</v>
      </c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20"/>
      <c r="BD216" s="80">
        <f>BD217</f>
        <v>11709200</v>
      </c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2"/>
      <c r="BZ216" s="80">
        <f>BZ217</f>
        <v>8743060</v>
      </c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2"/>
      <c r="CP216" s="79">
        <f>CP217</f>
        <v>2966140</v>
      </c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</row>
    <row r="217" spans="2:108" ht="47.25" customHeight="1">
      <c r="B217" s="232" t="s">
        <v>498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56" t="s">
        <v>155</v>
      </c>
      <c r="AD217" s="196"/>
      <c r="AE217" s="196"/>
      <c r="AF217" s="196"/>
      <c r="AG217" s="196"/>
      <c r="AH217" s="234"/>
      <c r="AI217" s="78" t="s">
        <v>497</v>
      </c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9">
        <v>11709200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v>8743060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>
        <f>BD217-BZ217</f>
        <v>2966140</v>
      </c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</row>
    <row r="218" spans="2:108" ht="138" customHeight="1">
      <c r="B218" s="206" t="s">
        <v>651</v>
      </c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8"/>
      <c r="AC218" s="186" t="s">
        <v>155</v>
      </c>
      <c r="AD218" s="119"/>
      <c r="AE218" s="119"/>
      <c r="AF218" s="119"/>
      <c r="AG218" s="119"/>
      <c r="AH218" s="120"/>
      <c r="AI218" s="118" t="s">
        <v>650</v>
      </c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20"/>
      <c r="BD218" s="80">
        <f>BD220</f>
        <v>400000</v>
      </c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2"/>
      <c r="BZ218" s="80" t="str">
        <f>BZ220</f>
        <v>-</v>
      </c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2"/>
      <c r="CP218" s="79">
        <f>CP219</f>
        <v>400000</v>
      </c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</row>
    <row r="219" spans="2:108" s="21" customFormat="1" ht="37.5" customHeight="1">
      <c r="B219" s="86" t="s">
        <v>365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09" t="s">
        <v>155</v>
      </c>
      <c r="AD219" s="210"/>
      <c r="AE219" s="210"/>
      <c r="AF219" s="210"/>
      <c r="AG219" s="210"/>
      <c r="AH219" s="211"/>
      <c r="AI219" s="118" t="s">
        <v>649</v>
      </c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20"/>
      <c r="BD219" s="80">
        <f>BD220</f>
        <v>400000</v>
      </c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2"/>
      <c r="BZ219" s="80" t="str">
        <f>BZ220</f>
        <v>-</v>
      </c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2"/>
      <c r="CP219" s="80">
        <f>CP220</f>
        <v>400000</v>
      </c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2"/>
    </row>
    <row r="220" spans="2:108" ht="36" customHeight="1">
      <c r="B220" s="86" t="s">
        <v>22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86" t="s">
        <v>155</v>
      </c>
      <c r="AD220" s="119"/>
      <c r="AE220" s="119"/>
      <c r="AF220" s="119"/>
      <c r="AG220" s="119"/>
      <c r="AH220" s="120"/>
      <c r="AI220" s="118" t="s">
        <v>499</v>
      </c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20"/>
      <c r="BD220" s="79">
        <f>BD221</f>
        <v>400000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>BZ221</f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26">
        <f>CP221</f>
        <v>400000</v>
      </c>
      <c r="CQ220" s="127"/>
      <c r="CR220" s="127"/>
      <c r="CS220" s="127"/>
      <c r="CT220" s="127"/>
      <c r="CU220" s="127"/>
      <c r="CV220" s="127"/>
      <c r="CW220" s="127"/>
      <c r="CX220" s="127"/>
      <c r="CY220" s="127"/>
      <c r="CZ220" s="127"/>
      <c r="DA220" s="127"/>
      <c r="DB220" s="127"/>
      <c r="DC220" s="127"/>
      <c r="DD220" s="128"/>
    </row>
    <row r="221" spans="2:108" ht="18" customHeight="1">
      <c r="B221" s="86" t="s">
        <v>470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86" t="s">
        <v>155</v>
      </c>
      <c r="AD221" s="119"/>
      <c r="AE221" s="119"/>
      <c r="AF221" s="119"/>
      <c r="AG221" s="119"/>
      <c r="AH221" s="120"/>
      <c r="AI221" s="118" t="s">
        <v>500</v>
      </c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20"/>
      <c r="BD221" s="79">
        <v>400000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238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26">
        <f>BD221</f>
        <v>400000</v>
      </c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8"/>
    </row>
    <row r="222" spans="2:108" ht="34.5" customHeight="1">
      <c r="B222" s="86" t="s">
        <v>374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6"/>
      <c r="AC222" s="186" t="s">
        <v>155</v>
      </c>
      <c r="AD222" s="119"/>
      <c r="AE222" s="119"/>
      <c r="AF222" s="119"/>
      <c r="AG222" s="119"/>
      <c r="AH222" s="120"/>
      <c r="AI222" s="118" t="s">
        <v>610</v>
      </c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20"/>
      <c r="BD222" s="79">
        <f>BD223</f>
        <v>150000</v>
      </c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>
        <f>BZ223</f>
        <v>130000</v>
      </c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126">
        <f>CP223</f>
        <v>20000</v>
      </c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8"/>
    </row>
    <row r="223" spans="2:108" ht="21" customHeight="1">
      <c r="B223" s="86" t="s">
        <v>575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86" t="s">
        <v>155</v>
      </c>
      <c r="AD223" s="119"/>
      <c r="AE223" s="119"/>
      <c r="AF223" s="119"/>
      <c r="AG223" s="119"/>
      <c r="AH223" s="120"/>
      <c r="AI223" s="118" t="s">
        <v>609</v>
      </c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20"/>
      <c r="BD223" s="79">
        <f>BD224</f>
        <v>150000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</f>
        <v>130000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26">
        <f>BD223-BZ223</f>
        <v>20000</v>
      </c>
      <c r="CQ223" s="127"/>
      <c r="CR223" s="127"/>
      <c r="CS223" s="127"/>
      <c r="CT223" s="127"/>
      <c r="CU223" s="127"/>
      <c r="CV223" s="127"/>
      <c r="CW223" s="127"/>
      <c r="CX223" s="127"/>
      <c r="CY223" s="127"/>
      <c r="CZ223" s="127"/>
      <c r="DA223" s="127"/>
      <c r="DB223" s="127"/>
      <c r="DC223" s="127"/>
      <c r="DD223" s="128"/>
    </row>
    <row r="224" spans="2:108" ht="68.25" customHeight="1">
      <c r="B224" s="240" t="s">
        <v>605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  <c r="AA224" s="241"/>
      <c r="AB224" s="242"/>
      <c r="AC224" s="186" t="s">
        <v>155</v>
      </c>
      <c r="AD224" s="119"/>
      <c r="AE224" s="119"/>
      <c r="AF224" s="119"/>
      <c r="AG224" s="119"/>
      <c r="AH224" s="120"/>
      <c r="AI224" s="118" t="s">
        <v>604</v>
      </c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20"/>
      <c r="BD224" s="80">
        <f>BD225</f>
        <v>150000</v>
      </c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2"/>
      <c r="BZ224" s="80">
        <f>BZ225</f>
        <v>130000</v>
      </c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2"/>
      <c r="CP224" s="80">
        <f>CP225</f>
        <v>20000</v>
      </c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2"/>
    </row>
    <row r="225" spans="2:108" s="21" customFormat="1" ht="37.5" customHeight="1">
      <c r="B225" s="86" t="s">
        <v>365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209" t="s">
        <v>155</v>
      </c>
      <c r="AD225" s="210"/>
      <c r="AE225" s="210"/>
      <c r="AF225" s="210"/>
      <c r="AG225" s="210"/>
      <c r="AH225" s="211"/>
      <c r="AI225" s="118" t="s">
        <v>606</v>
      </c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20"/>
      <c r="BD225" s="80">
        <f>BD226</f>
        <v>150000</v>
      </c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2"/>
      <c r="BZ225" s="80">
        <f>BZ226</f>
        <v>130000</v>
      </c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2"/>
      <c r="CP225" s="80">
        <f>CP226</f>
        <v>20000</v>
      </c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2"/>
    </row>
    <row r="226" spans="2:108" ht="36" customHeight="1">
      <c r="B226" s="86" t="s">
        <v>22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86" t="s">
        <v>155</v>
      </c>
      <c r="AD226" s="119"/>
      <c r="AE226" s="119"/>
      <c r="AF226" s="119"/>
      <c r="AG226" s="119"/>
      <c r="AH226" s="120"/>
      <c r="AI226" s="118" t="s">
        <v>607</v>
      </c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20"/>
      <c r="BD226" s="79">
        <f>BD227</f>
        <v>150000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>BZ227</f>
        <v>130000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26">
        <f>CP227</f>
        <v>20000</v>
      </c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8"/>
    </row>
    <row r="227" spans="2:108" ht="18" customHeight="1">
      <c r="B227" s="86" t="s">
        <v>470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86" t="s">
        <v>155</v>
      </c>
      <c r="AD227" s="119"/>
      <c r="AE227" s="119"/>
      <c r="AF227" s="119"/>
      <c r="AG227" s="119"/>
      <c r="AH227" s="120"/>
      <c r="AI227" s="118" t="s">
        <v>608</v>
      </c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20"/>
      <c r="BD227" s="79">
        <v>150000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v>130000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26">
        <f>BD227-BZ227</f>
        <v>20000</v>
      </c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8"/>
    </row>
    <row r="228" spans="2:108" ht="12.75" customHeight="1">
      <c r="B228" s="220" t="s">
        <v>369</v>
      </c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7"/>
      <c r="AC228" s="186" t="s">
        <v>155</v>
      </c>
      <c r="AD228" s="119"/>
      <c r="AE228" s="119"/>
      <c r="AF228" s="119"/>
      <c r="AG228" s="119"/>
      <c r="AH228" s="120"/>
      <c r="AI228" s="212" t="s">
        <v>355</v>
      </c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1"/>
      <c r="BD228" s="112">
        <f aca="true" t="shared" si="15" ref="BD228:BD233">BD229</f>
        <v>24000</v>
      </c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4"/>
      <c r="BZ228" s="112" t="str">
        <f aca="true" t="shared" si="16" ref="BZ228:BZ233">BZ229</f>
        <v>-</v>
      </c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4"/>
      <c r="CP228" s="124">
        <f aca="true" t="shared" si="17" ref="CP228:CP233">CP229</f>
        <v>24000</v>
      </c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</row>
    <row r="229" spans="2:108" ht="46.5" customHeight="1">
      <c r="B229" s="86" t="s">
        <v>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86" t="s">
        <v>155</v>
      </c>
      <c r="AD229" s="119"/>
      <c r="AE229" s="119"/>
      <c r="AF229" s="119"/>
      <c r="AG229" s="119"/>
      <c r="AH229" s="120"/>
      <c r="AI229" s="118" t="s">
        <v>356</v>
      </c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20"/>
      <c r="BD229" s="79">
        <f t="shared" si="15"/>
        <v>24000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 t="str">
        <f t="shared" si="16"/>
        <v>-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26">
        <f t="shared" si="17"/>
        <v>24000</v>
      </c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8"/>
    </row>
    <row r="230" spans="2:108" ht="39" customHeight="1">
      <c r="B230" s="86" t="s">
        <v>342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86" t="s">
        <v>155</v>
      </c>
      <c r="AD230" s="119"/>
      <c r="AE230" s="119"/>
      <c r="AF230" s="119"/>
      <c r="AG230" s="119"/>
      <c r="AH230" s="120"/>
      <c r="AI230" s="118" t="s">
        <v>357</v>
      </c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20"/>
      <c r="BD230" s="79">
        <f t="shared" si="15"/>
        <v>24000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 t="str">
        <f t="shared" si="16"/>
        <v>-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26">
        <f t="shared" si="17"/>
        <v>24000</v>
      </c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8"/>
    </row>
    <row r="231" spans="2:108" ht="105.75" customHeight="1">
      <c r="B231" s="86" t="s">
        <v>123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86" t="s">
        <v>155</v>
      </c>
      <c r="AD231" s="119"/>
      <c r="AE231" s="119"/>
      <c r="AF231" s="119"/>
      <c r="AG231" s="119"/>
      <c r="AH231" s="120"/>
      <c r="AI231" s="118" t="s">
        <v>358</v>
      </c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20"/>
      <c r="BD231" s="79">
        <f t="shared" si="15"/>
        <v>24000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 t="str">
        <f t="shared" si="16"/>
        <v>-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26">
        <f t="shared" si="17"/>
        <v>24000</v>
      </c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8"/>
    </row>
    <row r="232" spans="2:108" s="21" customFormat="1" ht="37.5" customHeight="1">
      <c r="B232" s="86" t="s">
        <v>365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209" t="s">
        <v>155</v>
      </c>
      <c r="AD232" s="210"/>
      <c r="AE232" s="210"/>
      <c r="AF232" s="210"/>
      <c r="AG232" s="210"/>
      <c r="AH232" s="211"/>
      <c r="AI232" s="118" t="s">
        <v>359</v>
      </c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20"/>
      <c r="BD232" s="79">
        <f t="shared" si="15"/>
        <v>24000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 t="str">
        <f t="shared" si="16"/>
        <v>-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26">
        <f t="shared" si="17"/>
        <v>24000</v>
      </c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8"/>
    </row>
    <row r="233" spans="2:108" ht="36" customHeight="1">
      <c r="B233" s="86" t="s">
        <v>22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86" t="s">
        <v>155</v>
      </c>
      <c r="AD233" s="119"/>
      <c r="AE233" s="119"/>
      <c r="AF233" s="119"/>
      <c r="AG233" s="119"/>
      <c r="AH233" s="120"/>
      <c r="AI233" s="118" t="s">
        <v>360</v>
      </c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20"/>
      <c r="BD233" s="79">
        <f t="shared" si="15"/>
        <v>24000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 t="str">
        <f t="shared" si="16"/>
        <v>-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26">
        <f t="shared" si="17"/>
        <v>24000</v>
      </c>
      <c r="CQ233" s="127"/>
      <c r="CR233" s="127"/>
      <c r="CS233" s="127"/>
      <c r="CT233" s="127"/>
      <c r="CU233" s="127"/>
      <c r="CV233" s="127"/>
      <c r="CW233" s="127"/>
      <c r="CX233" s="127"/>
      <c r="CY233" s="127"/>
      <c r="CZ233" s="127"/>
      <c r="DA233" s="127"/>
      <c r="DB233" s="127"/>
      <c r="DC233" s="127"/>
      <c r="DD233" s="128"/>
    </row>
    <row r="234" spans="2:108" ht="18" customHeight="1">
      <c r="B234" s="86" t="s">
        <v>470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86" t="s">
        <v>155</v>
      </c>
      <c r="AD234" s="119"/>
      <c r="AE234" s="119"/>
      <c r="AF234" s="119"/>
      <c r="AG234" s="119"/>
      <c r="AH234" s="120"/>
      <c r="AI234" s="118" t="s">
        <v>361</v>
      </c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20"/>
      <c r="BD234" s="79">
        <v>24000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 t="s">
        <v>238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26">
        <f>BD234</f>
        <v>24000</v>
      </c>
      <c r="CQ234" s="127"/>
      <c r="CR234" s="127"/>
      <c r="CS234" s="127"/>
      <c r="CT234" s="127"/>
      <c r="CU234" s="127"/>
      <c r="CV234" s="127"/>
      <c r="CW234" s="127"/>
      <c r="CX234" s="127"/>
      <c r="CY234" s="127"/>
      <c r="CZ234" s="127"/>
      <c r="DA234" s="127"/>
      <c r="DB234" s="127"/>
      <c r="DC234" s="127"/>
      <c r="DD234" s="128"/>
    </row>
    <row r="235" spans="2:108" ht="19.5" customHeight="1">
      <c r="B235" s="220" t="s">
        <v>230</v>
      </c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7"/>
      <c r="AC235" s="186" t="s">
        <v>155</v>
      </c>
      <c r="AD235" s="119"/>
      <c r="AE235" s="119"/>
      <c r="AF235" s="119"/>
      <c r="AG235" s="119"/>
      <c r="AH235" s="120"/>
      <c r="AI235" s="212" t="s">
        <v>78</v>
      </c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1"/>
      <c r="BD235" s="124">
        <f>BD236</f>
        <v>1000000</v>
      </c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>
        <f aca="true" t="shared" si="18" ref="BZ235:BZ240">BZ236</f>
        <v>644937.25</v>
      </c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48">
        <f aca="true" t="shared" si="19" ref="CP235:CP241">BD235-BZ235</f>
        <v>355062.75</v>
      </c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50"/>
    </row>
    <row r="236" spans="2:108" ht="49.5" customHeight="1">
      <c r="B236" s="86" t="s">
        <v>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86" t="s">
        <v>155</v>
      </c>
      <c r="AD236" s="119"/>
      <c r="AE236" s="119"/>
      <c r="AF236" s="119"/>
      <c r="AG236" s="119"/>
      <c r="AH236" s="120"/>
      <c r="AI236" s="118" t="s">
        <v>79</v>
      </c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20"/>
      <c r="BD236" s="79">
        <f>BD237+BD246</f>
        <v>1000000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BZ237+BZ246</f>
        <v>644937.25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26">
        <f t="shared" si="19"/>
        <v>355062.75</v>
      </c>
      <c r="CQ236" s="127"/>
      <c r="CR236" s="127"/>
      <c r="CS236" s="127"/>
      <c r="CT236" s="127"/>
      <c r="CU236" s="127"/>
      <c r="CV236" s="127"/>
      <c r="CW236" s="127"/>
      <c r="CX236" s="127"/>
      <c r="CY236" s="127"/>
      <c r="CZ236" s="127"/>
      <c r="DA236" s="127"/>
      <c r="DB236" s="127"/>
      <c r="DC236" s="127"/>
      <c r="DD236" s="128"/>
    </row>
    <row r="237" spans="2:108" ht="35.25" customHeight="1">
      <c r="B237" s="86" t="s">
        <v>370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86" t="s">
        <v>155</v>
      </c>
      <c r="AD237" s="119"/>
      <c r="AE237" s="119"/>
      <c r="AF237" s="119"/>
      <c r="AG237" s="119"/>
      <c r="AH237" s="120"/>
      <c r="AI237" s="118" t="s">
        <v>321</v>
      </c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20"/>
      <c r="BD237" s="79">
        <f>BD238+BD242</f>
        <v>645000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f>BZ238+BZ242</f>
        <v>396842.97000000003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26">
        <f t="shared" si="19"/>
        <v>248157.02999999997</v>
      </c>
      <c r="CQ237" s="127"/>
      <c r="CR237" s="127"/>
      <c r="CS237" s="127"/>
      <c r="CT237" s="127"/>
      <c r="CU237" s="127"/>
      <c r="CV237" s="127"/>
      <c r="CW237" s="127"/>
      <c r="CX237" s="127"/>
      <c r="CY237" s="127"/>
      <c r="CZ237" s="127"/>
      <c r="DA237" s="127"/>
      <c r="DB237" s="127"/>
      <c r="DC237" s="127"/>
      <c r="DD237" s="128"/>
    </row>
    <row r="238" spans="2:108" ht="97.5" customHeight="1">
      <c r="B238" s="86" t="s">
        <v>322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86" t="s">
        <v>155</v>
      </c>
      <c r="AD238" s="119"/>
      <c r="AE238" s="119"/>
      <c r="AF238" s="119"/>
      <c r="AG238" s="119"/>
      <c r="AH238" s="120"/>
      <c r="AI238" s="118" t="s">
        <v>80</v>
      </c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20"/>
      <c r="BD238" s="79">
        <f>BD239</f>
        <v>592000</v>
      </c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>
        <f t="shared" si="18"/>
        <v>371639.34</v>
      </c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26">
        <f t="shared" si="19"/>
        <v>220360.65999999997</v>
      </c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8"/>
    </row>
    <row r="239" spans="2:108" ht="35.25" customHeight="1">
      <c r="B239" s="86" t="s">
        <v>365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86" t="s">
        <v>155</v>
      </c>
      <c r="AD239" s="119"/>
      <c r="AE239" s="119"/>
      <c r="AF239" s="119"/>
      <c r="AG239" s="119"/>
      <c r="AH239" s="120"/>
      <c r="AI239" s="118" t="s">
        <v>81</v>
      </c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20"/>
      <c r="BD239" s="79">
        <f>BD240</f>
        <v>592000</v>
      </c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>
        <f t="shared" si="18"/>
        <v>371639.34</v>
      </c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26">
        <f t="shared" si="19"/>
        <v>220360.65999999997</v>
      </c>
      <c r="CQ239" s="127"/>
      <c r="CR239" s="127"/>
      <c r="CS239" s="127"/>
      <c r="CT239" s="127"/>
      <c r="CU239" s="127"/>
      <c r="CV239" s="127"/>
      <c r="CW239" s="127"/>
      <c r="CX239" s="127"/>
      <c r="CY239" s="127"/>
      <c r="CZ239" s="127"/>
      <c r="DA239" s="127"/>
      <c r="DB239" s="127"/>
      <c r="DC239" s="127"/>
      <c r="DD239" s="128"/>
    </row>
    <row r="240" spans="2:108" ht="34.5" customHeight="1">
      <c r="B240" s="86" t="s">
        <v>22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86" t="s">
        <v>155</v>
      </c>
      <c r="AD240" s="119"/>
      <c r="AE240" s="119"/>
      <c r="AF240" s="119"/>
      <c r="AG240" s="119"/>
      <c r="AH240" s="120"/>
      <c r="AI240" s="118" t="s">
        <v>82</v>
      </c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20"/>
      <c r="BD240" s="79">
        <f>BD241</f>
        <v>592000</v>
      </c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>
        <f t="shared" si="18"/>
        <v>371639.34</v>
      </c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26">
        <f t="shared" si="19"/>
        <v>220360.65999999997</v>
      </c>
      <c r="CQ240" s="127"/>
      <c r="CR240" s="127"/>
      <c r="CS240" s="127"/>
      <c r="CT240" s="127"/>
      <c r="CU240" s="127"/>
      <c r="CV240" s="127"/>
      <c r="CW240" s="127"/>
      <c r="CX240" s="127"/>
      <c r="CY240" s="127"/>
      <c r="CZ240" s="127"/>
      <c r="DA240" s="127"/>
      <c r="DB240" s="127"/>
      <c r="DC240" s="127"/>
      <c r="DD240" s="128"/>
    </row>
    <row r="241" spans="2:108" ht="24" customHeight="1">
      <c r="B241" s="86" t="s">
        <v>470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86" t="s">
        <v>155</v>
      </c>
      <c r="AD241" s="119"/>
      <c r="AE241" s="119"/>
      <c r="AF241" s="119"/>
      <c r="AG241" s="119"/>
      <c r="AH241" s="120"/>
      <c r="AI241" s="118" t="s">
        <v>83</v>
      </c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20"/>
      <c r="BD241" s="79">
        <v>592000</v>
      </c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>
        <v>371639.34</v>
      </c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26">
        <f t="shared" si="19"/>
        <v>220360.65999999997</v>
      </c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8"/>
    </row>
    <row r="242" spans="2:108" ht="94.5" customHeight="1">
      <c r="B242" s="86" t="s">
        <v>319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86" t="s">
        <v>155</v>
      </c>
      <c r="AD242" s="119"/>
      <c r="AE242" s="119"/>
      <c r="AF242" s="119"/>
      <c r="AG242" s="119"/>
      <c r="AH242" s="120"/>
      <c r="AI242" s="118" t="s">
        <v>84</v>
      </c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20"/>
      <c r="BD242" s="79">
        <f>BD243</f>
        <v>53000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>
        <f>BZ243</f>
        <v>25203.63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26">
        <f aca="true" t="shared" si="20" ref="CP242:CP249">BD242-BZ242</f>
        <v>27796.37</v>
      </c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8"/>
    </row>
    <row r="243" spans="2:108" ht="34.5" customHeight="1">
      <c r="B243" s="86" t="s">
        <v>365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86" t="s">
        <v>155</v>
      </c>
      <c r="AD243" s="119"/>
      <c r="AE243" s="119"/>
      <c r="AF243" s="119"/>
      <c r="AG243" s="119"/>
      <c r="AH243" s="120"/>
      <c r="AI243" s="118" t="s">
        <v>85</v>
      </c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20"/>
      <c r="BD243" s="79">
        <f>BD244</f>
        <v>53000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>
        <f>BZ244</f>
        <v>25203.63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26">
        <f t="shared" si="20"/>
        <v>27796.37</v>
      </c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8"/>
    </row>
    <row r="244" spans="2:108" ht="39" customHeight="1">
      <c r="B244" s="86" t="s">
        <v>22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86" t="s">
        <v>155</v>
      </c>
      <c r="AD244" s="119"/>
      <c r="AE244" s="119"/>
      <c r="AF244" s="119"/>
      <c r="AG244" s="119"/>
      <c r="AH244" s="120"/>
      <c r="AI244" s="118" t="s">
        <v>86</v>
      </c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20"/>
      <c r="BD244" s="79">
        <f>BD245</f>
        <v>53000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>
        <f>BZ245</f>
        <v>25203.63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26">
        <f t="shared" si="20"/>
        <v>27796.37</v>
      </c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8"/>
    </row>
    <row r="245" spans="2:108" ht="14.25" customHeight="1">
      <c r="B245" s="86" t="s">
        <v>471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186" t="s">
        <v>155</v>
      </c>
      <c r="AD245" s="119"/>
      <c r="AE245" s="119"/>
      <c r="AF245" s="119"/>
      <c r="AG245" s="119"/>
      <c r="AH245" s="120"/>
      <c r="AI245" s="118" t="s">
        <v>87</v>
      </c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20"/>
      <c r="BD245" s="79">
        <v>53000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>
        <v>25203.63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26">
        <f>BD245-BZ245</f>
        <v>27796.37</v>
      </c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8"/>
    </row>
    <row r="246" spans="2:108" ht="37.5" customHeight="1">
      <c r="B246" s="86" t="s">
        <v>135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86" t="s">
        <v>155</v>
      </c>
      <c r="AD246" s="119"/>
      <c r="AE246" s="119"/>
      <c r="AF246" s="119"/>
      <c r="AG246" s="119"/>
      <c r="AH246" s="120"/>
      <c r="AI246" s="118" t="s">
        <v>88</v>
      </c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20"/>
      <c r="BD246" s="79">
        <f>BD247+BD251</f>
        <v>355000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>
        <f>BZ247+BZ251</f>
        <v>248094.28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26">
        <f t="shared" si="20"/>
        <v>106905.72</v>
      </c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8"/>
    </row>
    <row r="247" spans="2:108" ht="102" customHeight="1">
      <c r="B247" s="86" t="s">
        <v>371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86" t="s">
        <v>155</v>
      </c>
      <c r="AD247" s="119"/>
      <c r="AE247" s="119"/>
      <c r="AF247" s="119"/>
      <c r="AG247" s="119"/>
      <c r="AH247" s="120"/>
      <c r="AI247" s="118" t="s">
        <v>89</v>
      </c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20"/>
      <c r="BD247" s="79">
        <f>BD248</f>
        <v>205000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>
        <f>BZ248</f>
        <v>98094.28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26">
        <f t="shared" si="20"/>
        <v>106905.72</v>
      </c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8"/>
    </row>
    <row r="248" spans="2:108" ht="33" customHeight="1">
      <c r="B248" s="86" t="s">
        <v>365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6"/>
      <c r="AC248" s="54"/>
      <c r="AD248" s="55"/>
      <c r="AE248" s="55"/>
      <c r="AF248" s="55" t="s">
        <v>155</v>
      </c>
      <c r="AG248" s="55"/>
      <c r="AH248" s="56"/>
      <c r="AI248" s="118" t="s">
        <v>90</v>
      </c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20"/>
      <c r="BD248" s="79">
        <f>BD249</f>
        <v>205000</v>
      </c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>
        <f>BZ249</f>
        <v>98094.28</v>
      </c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126">
        <f t="shared" si="20"/>
        <v>106905.72</v>
      </c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8"/>
    </row>
    <row r="249" spans="2:108" ht="24" customHeight="1">
      <c r="B249" s="86" t="s">
        <v>22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6"/>
      <c r="AC249" s="186" t="s">
        <v>155</v>
      </c>
      <c r="AD249" s="119"/>
      <c r="AE249" s="119"/>
      <c r="AF249" s="119"/>
      <c r="AG249" s="119"/>
      <c r="AH249" s="120"/>
      <c r="AI249" s="118" t="s">
        <v>91</v>
      </c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20"/>
      <c r="BD249" s="79">
        <f>BD250</f>
        <v>205000</v>
      </c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>
        <f>BZ250</f>
        <v>98094.28</v>
      </c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126">
        <f t="shared" si="20"/>
        <v>106905.72</v>
      </c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8"/>
    </row>
    <row r="250" spans="2:108" ht="23.25" customHeight="1">
      <c r="B250" s="86" t="s">
        <v>471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6"/>
      <c r="AC250" s="186" t="s">
        <v>155</v>
      </c>
      <c r="AD250" s="119"/>
      <c r="AE250" s="119"/>
      <c r="AF250" s="119"/>
      <c r="AG250" s="119"/>
      <c r="AH250" s="120"/>
      <c r="AI250" s="118" t="s">
        <v>92</v>
      </c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20"/>
      <c r="BD250" s="79">
        <v>205000</v>
      </c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>
        <v>98094.28</v>
      </c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126">
        <f>BD250-BZ250</f>
        <v>106905.72</v>
      </c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8"/>
    </row>
    <row r="251" spans="2:108" ht="127.5" customHeight="1">
      <c r="B251" s="86" t="s">
        <v>442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6"/>
      <c r="AC251" s="186" t="s">
        <v>155</v>
      </c>
      <c r="AD251" s="119"/>
      <c r="AE251" s="119"/>
      <c r="AF251" s="119"/>
      <c r="AG251" s="119"/>
      <c r="AH251" s="120"/>
      <c r="AI251" s="118" t="s">
        <v>422</v>
      </c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20"/>
      <c r="BD251" s="79">
        <f>BD252</f>
        <v>150000</v>
      </c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>
        <f>BZ252</f>
        <v>150000</v>
      </c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126" t="str">
        <f>CP252</f>
        <v>-</v>
      </c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8"/>
    </row>
    <row r="252" spans="2:108" ht="36.75" customHeight="1">
      <c r="B252" s="86" t="s">
        <v>365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6"/>
      <c r="AC252" s="186" t="s">
        <v>155</v>
      </c>
      <c r="AD252" s="119"/>
      <c r="AE252" s="119"/>
      <c r="AF252" s="119"/>
      <c r="AG252" s="119"/>
      <c r="AH252" s="120"/>
      <c r="AI252" s="118" t="s">
        <v>423</v>
      </c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20"/>
      <c r="BD252" s="79">
        <f>BD253</f>
        <v>150000</v>
      </c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>
        <f>BZ253</f>
        <v>150000</v>
      </c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126" t="str">
        <f>CP253</f>
        <v>-</v>
      </c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8"/>
    </row>
    <row r="253" spans="2:108" ht="36.75" customHeight="1">
      <c r="B253" s="86" t="s">
        <v>22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86" t="s">
        <v>155</v>
      </c>
      <c r="AD253" s="119"/>
      <c r="AE253" s="119"/>
      <c r="AF253" s="119"/>
      <c r="AG253" s="119"/>
      <c r="AH253" s="120"/>
      <c r="AI253" s="118" t="s">
        <v>424</v>
      </c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20"/>
      <c r="BD253" s="79">
        <f>BD254</f>
        <v>150000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150000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26" t="str">
        <f>CP254</f>
        <v>-</v>
      </c>
      <c r="CQ253" s="127"/>
      <c r="CR253" s="127"/>
      <c r="CS253" s="127"/>
      <c r="CT253" s="127"/>
      <c r="CU253" s="127"/>
      <c r="CV253" s="127"/>
      <c r="CW253" s="127"/>
      <c r="CX253" s="127"/>
      <c r="CY253" s="127"/>
      <c r="CZ253" s="127"/>
      <c r="DA253" s="127"/>
      <c r="DB253" s="127"/>
      <c r="DC253" s="127"/>
      <c r="DD253" s="128"/>
    </row>
    <row r="254" spans="2:108" ht="36.75" customHeight="1">
      <c r="B254" s="86" t="s">
        <v>188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186" t="s">
        <v>155</v>
      </c>
      <c r="AD254" s="119"/>
      <c r="AE254" s="119"/>
      <c r="AF254" s="119"/>
      <c r="AG254" s="119"/>
      <c r="AH254" s="120"/>
      <c r="AI254" s="118" t="s">
        <v>443</v>
      </c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20"/>
      <c r="BD254" s="79">
        <v>150000</v>
      </c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>
        <v>150000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26" t="s">
        <v>238</v>
      </c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8"/>
    </row>
    <row r="255" spans="2:108" ht="0.75" customHeight="1">
      <c r="B255" s="86" t="s">
        <v>558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186" t="s">
        <v>155</v>
      </c>
      <c r="AD255" s="119"/>
      <c r="AE255" s="119"/>
      <c r="AF255" s="119"/>
      <c r="AG255" s="119"/>
      <c r="AH255" s="120"/>
      <c r="AI255" s="118" t="s">
        <v>541</v>
      </c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20"/>
      <c r="BD255" s="79" t="str">
        <f>BD256</f>
        <v>-</v>
      </c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 t="s">
        <v>238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26" t="str">
        <f aca="true" t="shared" si="21" ref="CP255:CP260">BD255</f>
        <v>-</v>
      </c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8"/>
    </row>
    <row r="256" spans="2:108" ht="37.5" customHeight="1" hidden="1">
      <c r="B256" s="86" t="s">
        <v>542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86" t="s">
        <v>155</v>
      </c>
      <c r="AD256" s="119"/>
      <c r="AE256" s="119"/>
      <c r="AF256" s="119"/>
      <c r="AG256" s="119"/>
      <c r="AH256" s="120"/>
      <c r="AI256" s="118" t="s">
        <v>543</v>
      </c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20"/>
      <c r="BD256" s="79" t="str">
        <f>BD257</f>
        <v>-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 t="s">
        <v>238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26" t="str">
        <f t="shared" si="21"/>
        <v>-</v>
      </c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8"/>
    </row>
    <row r="257" spans="2:108" ht="126" customHeight="1" hidden="1">
      <c r="B257" s="86" t="s">
        <v>544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6"/>
      <c r="AC257" s="186" t="s">
        <v>155</v>
      </c>
      <c r="AD257" s="119"/>
      <c r="AE257" s="119"/>
      <c r="AF257" s="119"/>
      <c r="AG257" s="119"/>
      <c r="AH257" s="120"/>
      <c r="AI257" s="118" t="s">
        <v>545</v>
      </c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20"/>
      <c r="BD257" s="79" t="str">
        <f>BD258</f>
        <v>-</v>
      </c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 t="str">
        <f>BZ258</f>
        <v>-</v>
      </c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126" t="str">
        <f t="shared" si="21"/>
        <v>-</v>
      </c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8"/>
    </row>
    <row r="258" spans="2:108" ht="33" customHeight="1" hidden="1">
      <c r="B258" s="86" t="s">
        <v>365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6"/>
      <c r="AC258" s="69"/>
      <c r="AD258" s="67"/>
      <c r="AE258" s="67"/>
      <c r="AF258" s="67" t="s">
        <v>155</v>
      </c>
      <c r="AG258" s="67"/>
      <c r="AH258" s="68"/>
      <c r="AI258" s="118" t="s">
        <v>546</v>
      </c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20"/>
      <c r="BD258" s="79" t="str">
        <f>BD259</f>
        <v>-</v>
      </c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 t="str">
        <f>BZ259</f>
        <v>-</v>
      </c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126" t="str">
        <f t="shared" si="21"/>
        <v>-</v>
      </c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8"/>
    </row>
    <row r="259" spans="2:108" ht="36" customHeight="1" hidden="1">
      <c r="B259" s="86" t="s">
        <v>22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86" t="s">
        <v>155</v>
      </c>
      <c r="AD259" s="119"/>
      <c r="AE259" s="119"/>
      <c r="AF259" s="119"/>
      <c r="AG259" s="119"/>
      <c r="AH259" s="120"/>
      <c r="AI259" s="118" t="s">
        <v>547</v>
      </c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20"/>
      <c r="BD259" s="79" t="str">
        <f>BD260</f>
        <v>-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 t="str">
        <f>BZ260</f>
        <v>-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26" t="str">
        <f t="shared" si="21"/>
        <v>-</v>
      </c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8"/>
    </row>
    <row r="260" spans="2:108" ht="23.25" customHeight="1" hidden="1">
      <c r="B260" s="86" t="s">
        <v>471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86" t="s">
        <v>155</v>
      </c>
      <c r="AD260" s="119"/>
      <c r="AE260" s="119"/>
      <c r="AF260" s="119"/>
      <c r="AG260" s="119"/>
      <c r="AH260" s="120"/>
      <c r="AI260" s="118" t="s">
        <v>548</v>
      </c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20"/>
      <c r="BD260" s="79" t="s">
        <v>238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 t="s">
        <v>238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26" t="str">
        <f t="shared" si="21"/>
        <v>-</v>
      </c>
      <c r="CQ260" s="127"/>
      <c r="CR260" s="127"/>
      <c r="CS260" s="127"/>
      <c r="CT260" s="127"/>
      <c r="CU260" s="127"/>
      <c r="CV260" s="127"/>
      <c r="CW260" s="127"/>
      <c r="CX260" s="127"/>
      <c r="CY260" s="127"/>
      <c r="CZ260" s="127"/>
      <c r="DA260" s="127"/>
      <c r="DB260" s="127"/>
      <c r="DC260" s="127"/>
      <c r="DD260" s="128"/>
    </row>
    <row r="261" spans="2:108" ht="14.25" customHeight="1">
      <c r="B261" s="220" t="s">
        <v>393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7"/>
      <c r="AC261" s="209" t="s">
        <v>155</v>
      </c>
      <c r="AD261" s="210"/>
      <c r="AE261" s="210"/>
      <c r="AF261" s="210"/>
      <c r="AG261" s="210"/>
      <c r="AH261" s="211"/>
      <c r="AI261" s="212" t="s">
        <v>392</v>
      </c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1"/>
      <c r="BD261" s="112">
        <f>BD262</f>
        <v>20000</v>
      </c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4"/>
      <c r="BZ261" s="112">
        <f>BZ262</f>
        <v>9350</v>
      </c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4"/>
      <c r="CP261" s="148">
        <f>CP262</f>
        <v>10650</v>
      </c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50"/>
    </row>
    <row r="262" spans="2:108" ht="33" customHeight="1">
      <c r="B262" s="220" t="s">
        <v>395</v>
      </c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7"/>
      <c r="AC262" s="209" t="s">
        <v>155</v>
      </c>
      <c r="AD262" s="210"/>
      <c r="AE262" s="210"/>
      <c r="AF262" s="210"/>
      <c r="AG262" s="210"/>
      <c r="AH262" s="211"/>
      <c r="AI262" s="212" t="s">
        <v>394</v>
      </c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1"/>
      <c r="BD262" s="112">
        <f>BD264</f>
        <v>20000</v>
      </c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4"/>
      <c r="BZ262" s="112">
        <f>BZ264</f>
        <v>9350</v>
      </c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4"/>
      <c r="CP262" s="148">
        <f>CP264</f>
        <v>10650</v>
      </c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50"/>
    </row>
    <row r="263" spans="2:108" ht="33" customHeight="1" hidden="1">
      <c r="B263" s="86" t="s">
        <v>395</v>
      </c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7"/>
      <c r="AC263" s="186" t="s">
        <v>155</v>
      </c>
      <c r="AD263" s="119"/>
      <c r="AE263" s="119"/>
      <c r="AF263" s="119"/>
      <c r="AG263" s="119"/>
      <c r="AH263" s="120"/>
      <c r="AI263" s="118" t="s">
        <v>425</v>
      </c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20"/>
      <c r="BD263" s="80">
        <v>5000</v>
      </c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2"/>
      <c r="BZ263" s="80" t="s">
        <v>238</v>
      </c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2"/>
      <c r="CP263" s="80" t="e">
        <f>BD263-BZ263</f>
        <v>#VALUE!</v>
      </c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2"/>
    </row>
    <row r="264" spans="2:108" ht="33" customHeight="1">
      <c r="B264" s="86" t="s">
        <v>457</v>
      </c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7"/>
      <c r="AC264" s="186" t="s">
        <v>155</v>
      </c>
      <c r="AD264" s="119"/>
      <c r="AE264" s="119"/>
      <c r="AF264" s="119"/>
      <c r="AG264" s="119"/>
      <c r="AH264" s="120"/>
      <c r="AI264" s="118" t="s">
        <v>425</v>
      </c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20"/>
      <c r="BD264" s="80">
        <f>BD265</f>
        <v>20000</v>
      </c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2"/>
      <c r="BZ264" s="80">
        <f>BZ265</f>
        <v>9350</v>
      </c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2"/>
      <c r="CP264" s="126">
        <f>CP265</f>
        <v>10650</v>
      </c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8"/>
    </row>
    <row r="265" spans="2:108" ht="37.5" customHeight="1">
      <c r="B265" s="86" t="s">
        <v>501</v>
      </c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7"/>
      <c r="AC265" s="186" t="s">
        <v>155</v>
      </c>
      <c r="AD265" s="119"/>
      <c r="AE265" s="119"/>
      <c r="AF265" s="119"/>
      <c r="AG265" s="119"/>
      <c r="AH265" s="120"/>
      <c r="AI265" s="118" t="s">
        <v>426</v>
      </c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20"/>
      <c r="BD265" s="80">
        <f>BD266</f>
        <v>20000</v>
      </c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2"/>
      <c r="BZ265" s="80">
        <f>BZ266</f>
        <v>9350</v>
      </c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2"/>
      <c r="CP265" s="126">
        <f>CP266</f>
        <v>10650</v>
      </c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8"/>
    </row>
    <row r="266" spans="2:108" ht="97.5" customHeight="1">
      <c r="B266" s="86" t="s">
        <v>549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6"/>
      <c r="AC266" s="186" t="s">
        <v>155</v>
      </c>
      <c r="AD266" s="119"/>
      <c r="AE266" s="119"/>
      <c r="AF266" s="119"/>
      <c r="AG266" s="119"/>
      <c r="AH266" s="120"/>
      <c r="AI266" s="118" t="s">
        <v>397</v>
      </c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20"/>
      <c r="BD266" s="79">
        <f>BD267</f>
        <v>20000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9350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126">
        <f>CP267</f>
        <v>10650</v>
      </c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8"/>
    </row>
    <row r="267" spans="2:108" ht="36.75" customHeight="1">
      <c r="B267" s="86" t="s">
        <v>365</v>
      </c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6"/>
      <c r="AC267" s="209" t="s">
        <v>155</v>
      </c>
      <c r="AD267" s="210"/>
      <c r="AE267" s="210"/>
      <c r="AF267" s="210"/>
      <c r="AG267" s="210"/>
      <c r="AH267" s="211"/>
      <c r="AI267" s="118" t="s">
        <v>398</v>
      </c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20"/>
      <c r="BD267" s="80">
        <f>BD268</f>
        <v>20000</v>
      </c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2"/>
      <c r="BZ267" s="79">
        <f>BZ268</f>
        <v>9350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126">
        <f>CP268</f>
        <v>10650</v>
      </c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8"/>
    </row>
    <row r="268" spans="2:108" ht="38.25" customHeight="1">
      <c r="B268" s="86" t="s">
        <v>22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6"/>
      <c r="AC268" s="209" t="s">
        <v>155</v>
      </c>
      <c r="AD268" s="210"/>
      <c r="AE268" s="210"/>
      <c r="AF268" s="210"/>
      <c r="AG268" s="210"/>
      <c r="AH268" s="211"/>
      <c r="AI268" s="118" t="s">
        <v>396</v>
      </c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20"/>
      <c r="BD268" s="80">
        <f>BD269</f>
        <v>20000</v>
      </c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2"/>
      <c r="BZ268" s="79">
        <f>BZ269</f>
        <v>9350</v>
      </c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126">
        <f>CP269</f>
        <v>10650</v>
      </c>
      <c r="CQ268" s="127"/>
      <c r="CR268" s="127"/>
      <c r="CS268" s="127"/>
      <c r="CT268" s="127"/>
      <c r="CU268" s="127"/>
      <c r="CV268" s="127"/>
      <c r="CW268" s="127"/>
      <c r="CX268" s="127"/>
      <c r="CY268" s="127"/>
      <c r="CZ268" s="127"/>
      <c r="DA268" s="127"/>
      <c r="DB268" s="127"/>
      <c r="DC268" s="127"/>
      <c r="DD268" s="128"/>
    </row>
    <row r="269" spans="2:108" ht="23.25" customHeight="1">
      <c r="B269" s="86" t="s">
        <v>471</v>
      </c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6"/>
      <c r="AC269" s="186" t="s">
        <v>155</v>
      </c>
      <c r="AD269" s="119"/>
      <c r="AE269" s="119"/>
      <c r="AF269" s="119"/>
      <c r="AG269" s="119"/>
      <c r="AH269" s="120"/>
      <c r="AI269" s="118" t="s">
        <v>399</v>
      </c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20"/>
      <c r="BD269" s="79">
        <v>20000</v>
      </c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>
        <v>9350</v>
      </c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126">
        <f>BD269-BZ269</f>
        <v>10650</v>
      </c>
      <c r="CQ269" s="127"/>
      <c r="CR269" s="127"/>
      <c r="CS269" s="127"/>
      <c r="CT269" s="127"/>
      <c r="CU269" s="127"/>
      <c r="CV269" s="127"/>
      <c r="CW269" s="127"/>
      <c r="CX269" s="127"/>
      <c r="CY269" s="127"/>
      <c r="CZ269" s="127"/>
      <c r="DA269" s="127"/>
      <c r="DB269" s="127"/>
      <c r="DC269" s="127"/>
      <c r="DD269" s="128"/>
    </row>
    <row r="270" spans="2:108" ht="17.25" customHeight="1">
      <c r="B270" s="220" t="s">
        <v>231</v>
      </c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7"/>
      <c r="AC270" s="186" t="s">
        <v>155</v>
      </c>
      <c r="AD270" s="119"/>
      <c r="AE270" s="119"/>
      <c r="AF270" s="119"/>
      <c r="AG270" s="119"/>
      <c r="AH270" s="120"/>
      <c r="AI270" s="212" t="s">
        <v>93</v>
      </c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1"/>
      <c r="BD270" s="124">
        <f>BD271</f>
        <v>1984400</v>
      </c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>
        <f>BZ271</f>
        <v>1370658.3</v>
      </c>
      <c r="CA270" s="124"/>
      <c r="CB270" s="124"/>
      <c r="CC270" s="124"/>
      <c r="CD270" s="124"/>
      <c r="CE270" s="124"/>
      <c r="CF270" s="124"/>
      <c r="CG270" s="124"/>
      <c r="CH270" s="124"/>
      <c r="CI270" s="124"/>
      <c r="CJ270" s="124"/>
      <c r="CK270" s="124"/>
      <c r="CL270" s="124"/>
      <c r="CM270" s="124"/>
      <c r="CN270" s="124"/>
      <c r="CO270" s="124"/>
      <c r="CP270" s="148">
        <f aca="true" t="shared" si="22" ref="CP270:CP276">CP271</f>
        <v>613741.7</v>
      </c>
      <c r="CQ270" s="149"/>
      <c r="CR270" s="149"/>
      <c r="CS270" s="149"/>
      <c r="CT270" s="149"/>
      <c r="CU270" s="149"/>
      <c r="CV270" s="149"/>
      <c r="CW270" s="149"/>
      <c r="CX270" s="149"/>
      <c r="CY270" s="149"/>
      <c r="CZ270" s="149"/>
      <c r="DA270" s="149"/>
      <c r="DB270" s="149"/>
      <c r="DC270" s="149"/>
      <c r="DD270" s="150"/>
    </row>
    <row r="271" spans="2:108" ht="18" customHeight="1">
      <c r="B271" s="220" t="s">
        <v>234</v>
      </c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7"/>
      <c r="AC271" s="186" t="s">
        <v>155</v>
      </c>
      <c r="AD271" s="119"/>
      <c r="AE271" s="119"/>
      <c r="AF271" s="119"/>
      <c r="AG271" s="119"/>
      <c r="AH271" s="120"/>
      <c r="AI271" s="212" t="s">
        <v>94</v>
      </c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1"/>
      <c r="BD271" s="124">
        <f>BD272</f>
        <v>1984400</v>
      </c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>
        <f>BZ272</f>
        <v>1370658.3</v>
      </c>
      <c r="CA271" s="124"/>
      <c r="CB271" s="124"/>
      <c r="CC271" s="124"/>
      <c r="CD271" s="124"/>
      <c r="CE271" s="124"/>
      <c r="CF271" s="124"/>
      <c r="CG271" s="124"/>
      <c r="CH271" s="124"/>
      <c r="CI271" s="124"/>
      <c r="CJ271" s="124"/>
      <c r="CK271" s="124"/>
      <c r="CL271" s="124"/>
      <c r="CM271" s="124"/>
      <c r="CN271" s="124"/>
      <c r="CO271" s="124"/>
      <c r="CP271" s="148">
        <f t="shared" si="22"/>
        <v>613741.7</v>
      </c>
      <c r="CQ271" s="149"/>
      <c r="CR271" s="149"/>
      <c r="CS271" s="149"/>
      <c r="CT271" s="149"/>
      <c r="CU271" s="149"/>
      <c r="CV271" s="149"/>
      <c r="CW271" s="149"/>
      <c r="CX271" s="149"/>
      <c r="CY271" s="149"/>
      <c r="CZ271" s="149"/>
      <c r="DA271" s="149"/>
      <c r="DB271" s="149"/>
      <c r="DC271" s="149"/>
      <c r="DD271" s="150"/>
    </row>
    <row r="272" spans="2:108" ht="35.25" customHeight="1">
      <c r="B272" s="86" t="s">
        <v>3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6"/>
      <c r="AC272" s="186" t="s">
        <v>155</v>
      </c>
      <c r="AD272" s="119"/>
      <c r="AE272" s="119"/>
      <c r="AF272" s="119"/>
      <c r="AG272" s="119"/>
      <c r="AH272" s="120"/>
      <c r="AI272" s="118" t="s">
        <v>95</v>
      </c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20"/>
      <c r="BD272" s="79">
        <f>BD273</f>
        <v>1984400</v>
      </c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>
        <f>BZ273</f>
        <v>1370658.3</v>
      </c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126">
        <f t="shared" si="22"/>
        <v>613741.7</v>
      </c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8"/>
    </row>
    <row r="273" spans="2:108" ht="15.75" customHeight="1">
      <c r="B273" s="86" t="s">
        <v>344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86" t="s">
        <v>155</v>
      </c>
      <c r="AD273" s="119"/>
      <c r="AE273" s="119"/>
      <c r="AF273" s="119"/>
      <c r="AG273" s="119"/>
      <c r="AH273" s="120"/>
      <c r="AI273" s="118" t="s">
        <v>96</v>
      </c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20"/>
      <c r="BD273" s="79">
        <f>BD274+BD278</f>
        <v>1984400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BZ274+BZ278</f>
        <v>1370658.3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26">
        <f t="shared" si="22"/>
        <v>613741.7</v>
      </c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8"/>
    </row>
    <row r="274" spans="2:149" ht="93.75" customHeight="1">
      <c r="B274" s="86" t="s">
        <v>336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229" t="s">
        <v>155</v>
      </c>
      <c r="AD274" s="230"/>
      <c r="AE274" s="230"/>
      <c r="AF274" s="230"/>
      <c r="AG274" s="230"/>
      <c r="AH274" s="231"/>
      <c r="AI274" s="118" t="s">
        <v>354</v>
      </c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20"/>
      <c r="BD274" s="79">
        <f>BD275</f>
        <v>1984400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1370658.3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26">
        <f t="shared" si="22"/>
        <v>613741.7</v>
      </c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8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</row>
    <row r="275" spans="2:152" s="21" customFormat="1" ht="35.25" customHeight="1">
      <c r="B275" s="86" t="s">
        <v>98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78" t="s">
        <v>155</v>
      </c>
      <c r="AD275" s="78"/>
      <c r="AE275" s="78"/>
      <c r="AF275" s="78"/>
      <c r="AG275" s="78"/>
      <c r="AH275" s="78"/>
      <c r="AI275" s="118" t="s">
        <v>97</v>
      </c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20"/>
      <c r="BD275" s="79">
        <f>BD276</f>
        <v>1984400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1370658.3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26">
        <f t="shared" si="22"/>
        <v>613741.7</v>
      </c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8"/>
      <c r="DU275" s="27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</row>
    <row r="276" spans="2:152" ht="18.75" customHeight="1">
      <c r="B276" s="228" t="s">
        <v>100</v>
      </c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1"/>
      <c r="AC276" s="160" t="s">
        <v>155</v>
      </c>
      <c r="AD276" s="160"/>
      <c r="AE276" s="160"/>
      <c r="AF276" s="160"/>
      <c r="AG276" s="160"/>
      <c r="AH276" s="160"/>
      <c r="AI276" s="239" t="s">
        <v>99</v>
      </c>
      <c r="AJ276" s="230"/>
      <c r="AK276" s="230"/>
      <c r="AL276" s="230"/>
      <c r="AM276" s="230"/>
      <c r="AN276" s="230"/>
      <c r="AO276" s="230"/>
      <c r="AP276" s="230"/>
      <c r="AQ276" s="230"/>
      <c r="AR276" s="230"/>
      <c r="AS276" s="230"/>
      <c r="AT276" s="230"/>
      <c r="AU276" s="230"/>
      <c r="AV276" s="230"/>
      <c r="AW276" s="230"/>
      <c r="AX276" s="230"/>
      <c r="AY276" s="230"/>
      <c r="AZ276" s="230"/>
      <c r="BA276" s="230"/>
      <c r="BB276" s="230"/>
      <c r="BC276" s="231"/>
      <c r="BD276" s="142">
        <f>BD277</f>
        <v>1984400</v>
      </c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2"/>
      <c r="BU276" s="142"/>
      <c r="BV276" s="142"/>
      <c r="BW276" s="142"/>
      <c r="BX276" s="142"/>
      <c r="BY276" s="142"/>
      <c r="BZ276" s="142">
        <f>BZ277</f>
        <v>1370658.3</v>
      </c>
      <c r="CA276" s="142"/>
      <c r="CB276" s="142"/>
      <c r="CC276" s="142"/>
      <c r="CD276" s="142"/>
      <c r="CE276" s="142"/>
      <c r="CF276" s="142"/>
      <c r="CG276" s="142"/>
      <c r="CH276" s="142"/>
      <c r="CI276" s="142"/>
      <c r="CJ276" s="142"/>
      <c r="CK276" s="142"/>
      <c r="CL276" s="142"/>
      <c r="CM276" s="142"/>
      <c r="CN276" s="142"/>
      <c r="CO276" s="142"/>
      <c r="CP276" s="266">
        <f t="shared" si="22"/>
        <v>613741.7</v>
      </c>
      <c r="CQ276" s="267"/>
      <c r="CR276" s="267"/>
      <c r="CS276" s="267"/>
      <c r="CT276" s="267"/>
      <c r="CU276" s="267"/>
      <c r="CV276" s="267"/>
      <c r="CW276" s="267"/>
      <c r="CX276" s="267"/>
      <c r="CY276" s="267"/>
      <c r="CZ276" s="267"/>
      <c r="DA276" s="267"/>
      <c r="DB276" s="267"/>
      <c r="DC276" s="267"/>
      <c r="DD276" s="268"/>
      <c r="DU276" s="23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</row>
    <row r="277" spans="2:152" ht="61.5" customHeight="1">
      <c r="B277" s="232" t="s">
        <v>372</v>
      </c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78" t="s">
        <v>155</v>
      </c>
      <c r="AD277" s="78"/>
      <c r="AE277" s="78"/>
      <c r="AF277" s="78"/>
      <c r="AG277" s="78"/>
      <c r="AH277" s="78"/>
      <c r="AI277" s="78" t="s">
        <v>101</v>
      </c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9">
        <v>1984400</v>
      </c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>
        <v>1370658.3</v>
      </c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>
        <f>BD277-BZ277</f>
        <v>613741.7</v>
      </c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U277" s="23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</row>
    <row r="278" spans="2:108" ht="95.25" customHeight="1" hidden="1">
      <c r="B278" s="232" t="s">
        <v>402</v>
      </c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78" t="s">
        <v>155</v>
      </c>
      <c r="AD278" s="78"/>
      <c r="AE278" s="78"/>
      <c r="AF278" s="78"/>
      <c r="AG278" s="78"/>
      <c r="AH278" s="78"/>
      <c r="AI278" s="78" t="s">
        <v>403</v>
      </c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9">
        <f>BD279</f>
        <v>0</v>
      </c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>
        <f>BZ279</f>
        <v>0</v>
      </c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 t="s">
        <v>238</v>
      </c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</row>
    <row r="279" spans="2:108" ht="35.25" customHeight="1" hidden="1">
      <c r="B279" s="232" t="s">
        <v>98</v>
      </c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78" t="s">
        <v>155</v>
      </c>
      <c r="AD279" s="78"/>
      <c r="AE279" s="78"/>
      <c r="AF279" s="78"/>
      <c r="AG279" s="78"/>
      <c r="AH279" s="78"/>
      <c r="AI279" s="78" t="s">
        <v>404</v>
      </c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9">
        <f>BD280</f>
        <v>0</v>
      </c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>
        <f>BZ280</f>
        <v>0</v>
      </c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24" t="s">
        <v>238</v>
      </c>
      <c r="CQ279" s="124"/>
      <c r="CR279" s="124"/>
      <c r="CS279" s="124"/>
      <c r="CT279" s="124"/>
      <c r="CU279" s="124"/>
      <c r="CV279" s="124"/>
      <c r="CW279" s="124"/>
      <c r="CX279" s="124"/>
      <c r="CY279" s="124"/>
      <c r="CZ279" s="124"/>
      <c r="DA279" s="124"/>
      <c r="DB279" s="124"/>
      <c r="DC279" s="124"/>
      <c r="DD279" s="124"/>
    </row>
    <row r="280" spans="2:108" ht="18.75" customHeight="1" hidden="1">
      <c r="B280" s="232" t="s">
        <v>100</v>
      </c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78" t="s">
        <v>155</v>
      </c>
      <c r="AD280" s="78"/>
      <c r="AE280" s="78"/>
      <c r="AF280" s="78"/>
      <c r="AG280" s="78"/>
      <c r="AH280" s="78"/>
      <c r="AI280" s="78" t="s">
        <v>405</v>
      </c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9">
        <f>BD281</f>
        <v>0</v>
      </c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>
        <f>BZ281</f>
        <v>0</v>
      </c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 t="s">
        <v>238</v>
      </c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</row>
    <row r="281" spans="2:108" ht="67.5" customHeight="1" hidden="1">
      <c r="B281" s="232" t="s">
        <v>372</v>
      </c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78" t="s">
        <v>155</v>
      </c>
      <c r="AD281" s="78"/>
      <c r="AE281" s="78"/>
      <c r="AF281" s="78"/>
      <c r="AG281" s="78"/>
      <c r="AH281" s="78"/>
      <c r="AI281" s="78" t="s">
        <v>406</v>
      </c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 t="s">
        <v>238</v>
      </c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</row>
    <row r="282" spans="2:108" ht="21" customHeight="1" hidden="1">
      <c r="B282" s="249" t="s">
        <v>485</v>
      </c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49"/>
      <c r="V282" s="249"/>
      <c r="W282" s="249"/>
      <c r="X282" s="249"/>
      <c r="Y282" s="249"/>
      <c r="Z282" s="249"/>
      <c r="AA282" s="249"/>
      <c r="AB282" s="249"/>
      <c r="AC282" s="111" t="s">
        <v>155</v>
      </c>
      <c r="AD282" s="111"/>
      <c r="AE282" s="111"/>
      <c r="AF282" s="111"/>
      <c r="AG282" s="111"/>
      <c r="AH282" s="111"/>
      <c r="AI282" s="111" t="s">
        <v>486</v>
      </c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24" t="str">
        <f>BD283</f>
        <v>-</v>
      </c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 t="str">
        <f>BZ283</f>
        <v>-</v>
      </c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 t="s">
        <v>238</v>
      </c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</row>
    <row r="283" spans="2:108" ht="28.5" customHeight="1" hidden="1">
      <c r="B283" s="280" t="s">
        <v>502</v>
      </c>
      <c r="C283" s="281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2"/>
      <c r="AC283" s="286" t="s">
        <v>155</v>
      </c>
      <c r="AD283" s="284"/>
      <c r="AE283" s="284"/>
      <c r="AF283" s="284"/>
      <c r="AG283" s="284"/>
      <c r="AH283" s="285"/>
      <c r="AI283" s="283" t="s">
        <v>484</v>
      </c>
      <c r="AJ283" s="284"/>
      <c r="AK283" s="284"/>
      <c r="AL283" s="284"/>
      <c r="AM283" s="284"/>
      <c r="AN283" s="284"/>
      <c r="AO283" s="284"/>
      <c r="AP283" s="284"/>
      <c r="AQ283" s="284"/>
      <c r="AR283" s="284"/>
      <c r="AS283" s="284"/>
      <c r="AT283" s="284"/>
      <c r="AU283" s="284"/>
      <c r="AV283" s="284"/>
      <c r="AW283" s="284"/>
      <c r="AX283" s="284"/>
      <c r="AY283" s="284"/>
      <c r="AZ283" s="284"/>
      <c r="BA283" s="284"/>
      <c r="BB283" s="284"/>
      <c r="BC283" s="285"/>
      <c r="BD283" s="121" t="str">
        <f>BD302</f>
        <v>-</v>
      </c>
      <c r="BE283" s="121"/>
      <c r="BF283" s="121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21"/>
      <c r="BZ283" s="121" t="str">
        <f>BZ302</f>
        <v>-</v>
      </c>
      <c r="CA283" s="121"/>
      <c r="CB283" s="121"/>
      <c r="CC283" s="121"/>
      <c r="CD283" s="121"/>
      <c r="CE283" s="121"/>
      <c r="CF283" s="121"/>
      <c r="CG283" s="121"/>
      <c r="CH283" s="121"/>
      <c r="CI283" s="121"/>
      <c r="CJ283" s="121"/>
      <c r="CK283" s="121"/>
      <c r="CL283" s="121"/>
      <c r="CM283" s="121"/>
      <c r="CN283" s="121"/>
      <c r="CO283" s="121"/>
      <c r="CP283" s="148" t="str">
        <f>CP302</f>
        <v>-</v>
      </c>
      <c r="CQ283" s="149"/>
      <c r="CR283" s="149"/>
      <c r="CS283" s="149"/>
      <c r="CT283" s="149"/>
      <c r="CU283" s="149"/>
      <c r="CV283" s="149"/>
      <c r="CW283" s="149"/>
      <c r="CX283" s="149"/>
      <c r="CY283" s="149"/>
      <c r="CZ283" s="149"/>
      <c r="DA283" s="149"/>
      <c r="DB283" s="149"/>
      <c r="DC283" s="149"/>
      <c r="DD283" s="150"/>
    </row>
    <row r="284" spans="2:108" ht="36.75" customHeight="1" hidden="1">
      <c r="B284" s="90" t="s">
        <v>441</v>
      </c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2"/>
      <c r="AC284" s="186" t="s">
        <v>155</v>
      </c>
      <c r="AD284" s="119"/>
      <c r="AE284" s="119"/>
      <c r="AF284" s="119"/>
      <c r="AG284" s="119"/>
      <c r="AH284" s="120"/>
      <c r="AI284" s="233" t="s">
        <v>483</v>
      </c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234"/>
      <c r="BD284" s="83">
        <f>BD287+BD301</f>
        <v>0</v>
      </c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>
        <f>BZ287</f>
        <v>0</v>
      </c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26">
        <f aca="true" t="shared" si="23" ref="CP284:CP301">BD284-BZ284</f>
        <v>0</v>
      </c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8"/>
    </row>
    <row r="285" spans="2:108" ht="34.5" customHeight="1" hidden="1">
      <c r="B285" s="90" t="s">
        <v>343</v>
      </c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2"/>
      <c r="AC285" s="186" t="s">
        <v>155</v>
      </c>
      <c r="AD285" s="119"/>
      <c r="AE285" s="119"/>
      <c r="AF285" s="119"/>
      <c r="AG285" s="119"/>
      <c r="AH285" s="120"/>
      <c r="AI285" s="233" t="s">
        <v>466</v>
      </c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234"/>
      <c r="BD285" s="83">
        <f>BD287</f>
        <v>0</v>
      </c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>
        <f>BZ288</f>
        <v>0</v>
      </c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126">
        <f t="shared" si="23"/>
        <v>0</v>
      </c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8"/>
    </row>
    <row r="286" spans="2:108" s="21" customFormat="1" ht="31.5" customHeight="1" hidden="1">
      <c r="B286" s="86" t="s">
        <v>132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86" t="s">
        <v>155</v>
      </c>
      <c r="AD286" s="119"/>
      <c r="AE286" s="119"/>
      <c r="AF286" s="119"/>
      <c r="AG286" s="119"/>
      <c r="AH286" s="120"/>
      <c r="AI286" s="118" t="s">
        <v>506</v>
      </c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20"/>
      <c r="BD286" s="79">
        <f>BD287</f>
        <v>0</v>
      </c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>
        <f>BZ287</f>
        <v>0</v>
      </c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26">
        <f t="shared" si="23"/>
        <v>0</v>
      </c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8"/>
    </row>
    <row r="287" spans="2:108" ht="32.25" customHeight="1" hidden="1">
      <c r="B287" s="86" t="s">
        <v>503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86" t="s">
        <v>155</v>
      </c>
      <c r="AD287" s="119"/>
      <c r="AE287" s="119"/>
      <c r="AF287" s="119"/>
      <c r="AG287" s="119"/>
      <c r="AH287" s="120"/>
      <c r="AI287" s="118" t="s">
        <v>478</v>
      </c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20"/>
      <c r="BD287" s="79">
        <f>BD288</f>
        <v>0</v>
      </c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>
        <f>BZ288</f>
        <v>0</v>
      </c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26">
        <f t="shared" si="23"/>
        <v>0</v>
      </c>
      <c r="CQ287" s="127"/>
      <c r="CR287" s="127"/>
      <c r="CS287" s="127"/>
      <c r="CT287" s="127"/>
      <c r="CU287" s="127"/>
      <c r="CV287" s="127"/>
      <c r="CW287" s="127"/>
      <c r="CX287" s="127"/>
      <c r="CY287" s="127"/>
      <c r="CZ287" s="127"/>
      <c r="DA287" s="127"/>
      <c r="DB287" s="127"/>
      <c r="DC287" s="127"/>
      <c r="DD287" s="128"/>
    </row>
    <row r="288" spans="2:108" ht="36" customHeight="1" hidden="1">
      <c r="B288" s="86" t="s">
        <v>467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86" t="s">
        <v>155</v>
      </c>
      <c r="AD288" s="119"/>
      <c r="AE288" s="119"/>
      <c r="AF288" s="119"/>
      <c r="AG288" s="119"/>
      <c r="AH288" s="120"/>
      <c r="AI288" s="118" t="s">
        <v>506</v>
      </c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20"/>
      <c r="BD288" s="79">
        <f>BD289</f>
        <v>0</v>
      </c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>
        <f>BZ289</f>
        <v>0</v>
      </c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26">
        <f t="shared" si="23"/>
        <v>0</v>
      </c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8"/>
    </row>
    <row r="289" spans="2:108" ht="36.75" customHeight="1" hidden="1">
      <c r="B289" s="86" t="s">
        <v>504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86" t="s">
        <v>155</v>
      </c>
      <c r="AD289" s="119"/>
      <c r="AE289" s="119"/>
      <c r="AF289" s="119"/>
      <c r="AG289" s="119"/>
      <c r="AH289" s="120"/>
      <c r="AI289" s="118" t="s">
        <v>468</v>
      </c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20"/>
      <c r="BD289" s="80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2"/>
      <c r="BZ289" s="80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2"/>
      <c r="CP289" s="80">
        <f t="shared" si="23"/>
        <v>0</v>
      </c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2"/>
    </row>
    <row r="290" spans="2:108" ht="33.75" customHeight="1" hidden="1">
      <c r="B290" s="86" t="s">
        <v>295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86" t="s">
        <v>155</v>
      </c>
      <c r="AD290" s="119"/>
      <c r="AE290" s="119"/>
      <c r="AF290" s="119"/>
      <c r="AG290" s="119"/>
      <c r="AH290" s="120"/>
      <c r="AI290" s="118" t="s">
        <v>139</v>
      </c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20"/>
      <c r="BD290" s="80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2"/>
      <c r="BZ290" s="80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2"/>
      <c r="CP290" s="80">
        <f t="shared" si="23"/>
        <v>0</v>
      </c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2"/>
    </row>
    <row r="291" spans="2:108" ht="33" customHeight="1" hidden="1">
      <c r="B291" s="86" t="s">
        <v>296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86" t="s">
        <v>155</v>
      </c>
      <c r="AD291" s="119"/>
      <c r="AE291" s="119"/>
      <c r="AF291" s="119"/>
      <c r="AG291" s="119"/>
      <c r="AH291" s="120"/>
      <c r="AI291" s="118" t="s">
        <v>138</v>
      </c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20"/>
      <c r="BD291" s="80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2"/>
      <c r="BZ291" s="80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2"/>
      <c r="CP291" s="80">
        <f t="shared" si="23"/>
        <v>0</v>
      </c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2"/>
    </row>
    <row r="292" spans="2:108" ht="32.25" customHeight="1" hidden="1">
      <c r="B292" s="86" t="s">
        <v>140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86" t="s">
        <v>155</v>
      </c>
      <c r="AD292" s="119"/>
      <c r="AE292" s="119"/>
      <c r="AF292" s="119"/>
      <c r="AG292" s="119"/>
      <c r="AH292" s="120"/>
      <c r="AI292" s="118" t="s">
        <v>127</v>
      </c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20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26">
        <f t="shared" si="23"/>
        <v>0</v>
      </c>
      <c r="CQ292" s="127"/>
      <c r="CR292" s="127"/>
      <c r="CS292" s="127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8"/>
    </row>
    <row r="293" spans="2:108" ht="34.5" customHeight="1" hidden="1">
      <c r="B293" s="86" t="s">
        <v>295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86" t="s">
        <v>155</v>
      </c>
      <c r="AD293" s="119"/>
      <c r="AE293" s="119"/>
      <c r="AF293" s="119"/>
      <c r="AG293" s="119"/>
      <c r="AH293" s="120"/>
      <c r="AI293" s="118" t="s">
        <v>304</v>
      </c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20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26">
        <f t="shared" si="23"/>
        <v>0</v>
      </c>
      <c r="CQ293" s="127"/>
      <c r="CR293" s="127"/>
      <c r="CS293" s="127"/>
      <c r="CT293" s="127"/>
      <c r="CU293" s="127"/>
      <c r="CV293" s="127"/>
      <c r="CW293" s="127"/>
      <c r="CX293" s="127"/>
      <c r="CY293" s="127"/>
      <c r="CZ293" s="127"/>
      <c r="DA293" s="127"/>
      <c r="DB293" s="127"/>
      <c r="DC293" s="127"/>
      <c r="DD293" s="128"/>
    </row>
    <row r="294" spans="2:108" ht="33" customHeight="1" hidden="1">
      <c r="B294" s="86" t="s">
        <v>243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86" t="s">
        <v>155</v>
      </c>
      <c r="AD294" s="119"/>
      <c r="AE294" s="119"/>
      <c r="AF294" s="119"/>
      <c r="AG294" s="119"/>
      <c r="AH294" s="120"/>
      <c r="AI294" s="118" t="s">
        <v>221</v>
      </c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20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26">
        <f t="shared" si="23"/>
        <v>0</v>
      </c>
      <c r="CQ294" s="127"/>
      <c r="CR294" s="127"/>
      <c r="CS294" s="127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8"/>
    </row>
    <row r="295" spans="2:108" ht="35.25" customHeight="1" hidden="1">
      <c r="B295" s="86" t="s">
        <v>295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6"/>
      <c r="AC295" s="186" t="s">
        <v>155</v>
      </c>
      <c r="AD295" s="119"/>
      <c r="AE295" s="119"/>
      <c r="AF295" s="119"/>
      <c r="AG295" s="119"/>
      <c r="AH295" s="120"/>
      <c r="AI295" s="118" t="s">
        <v>222</v>
      </c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20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126">
        <f t="shared" si="23"/>
        <v>0</v>
      </c>
      <c r="CQ295" s="127"/>
      <c r="CR295" s="127"/>
      <c r="CS295" s="127"/>
      <c r="CT295" s="127"/>
      <c r="CU295" s="127"/>
      <c r="CV295" s="127"/>
      <c r="CW295" s="127"/>
      <c r="CX295" s="127"/>
      <c r="CY295" s="127"/>
      <c r="CZ295" s="127"/>
      <c r="DA295" s="127"/>
      <c r="DB295" s="127"/>
      <c r="DC295" s="127"/>
      <c r="DD295" s="128"/>
    </row>
    <row r="296" spans="2:108" ht="32.25" customHeight="1" hidden="1">
      <c r="B296" s="86" t="s">
        <v>296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6"/>
      <c r="AC296" s="186" t="s">
        <v>155</v>
      </c>
      <c r="AD296" s="119"/>
      <c r="AE296" s="119"/>
      <c r="AF296" s="119"/>
      <c r="AG296" s="119"/>
      <c r="AH296" s="120"/>
      <c r="AI296" s="118" t="s">
        <v>251</v>
      </c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20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126">
        <f t="shared" si="23"/>
        <v>0</v>
      </c>
      <c r="CQ296" s="127"/>
      <c r="CR296" s="127"/>
      <c r="CS296" s="127"/>
      <c r="CT296" s="127"/>
      <c r="CU296" s="127"/>
      <c r="CV296" s="127"/>
      <c r="CW296" s="127"/>
      <c r="CX296" s="127"/>
      <c r="CY296" s="127"/>
      <c r="CZ296" s="127"/>
      <c r="DA296" s="127"/>
      <c r="DB296" s="127"/>
      <c r="DC296" s="127"/>
      <c r="DD296" s="128"/>
    </row>
    <row r="297" spans="2:108" ht="33" customHeight="1" hidden="1">
      <c r="B297" s="86" t="s">
        <v>348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86" t="s">
        <v>155</v>
      </c>
      <c r="AD297" s="119"/>
      <c r="AE297" s="119"/>
      <c r="AF297" s="119"/>
      <c r="AG297" s="119"/>
      <c r="AH297" s="120"/>
      <c r="AI297" s="118" t="s">
        <v>353</v>
      </c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20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26">
        <f t="shared" si="23"/>
        <v>0</v>
      </c>
      <c r="CQ297" s="127"/>
      <c r="CR297" s="127"/>
      <c r="CS297" s="127"/>
      <c r="CT297" s="127"/>
      <c r="CU297" s="127"/>
      <c r="CV297" s="127"/>
      <c r="CW297" s="127"/>
      <c r="CX297" s="127"/>
      <c r="CY297" s="127"/>
      <c r="CZ297" s="127"/>
      <c r="DA297" s="127"/>
      <c r="DB297" s="127"/>
      <c r="DC297" s="127"/>
      <c r="DD297" s="128"/>
    </row>
    <row r="298" spans="2:108" ht="33" customHeight="1" hidden="1">
      <c r="B298" s="86" t="s">
        <v>295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86" t="s">
        <v>155</v>
      </c>
      <c r="AD298" s="119"/>
      <c r="AE298" s="119"/>
      <c r="AF298" s="119"/>
      <c r="AG298" s="119"/>
      <c r="AH298" s="120"/>
      <c r="AI298" s="118" t="s">
        <v>352</v>
      </c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20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26">
        <f t="shared" si="23"/>
        <v>0</v>
      </c>
      <c r="CQ298" s="127"/>
      <c r="CR298" s="127"/>
      <c r="CS298" s="127"/>
      <c r="CT298" s="127"/>
      <c r="CU298" s="127"/>
      <c r="CV298" s="127"/>
      <c r="CW298" s="127"/>
      <c r="CX298" s="127"/>
      <c r="CY298" s="127"/>
      <c r="CZ298" s="127"/>
      <c r="DA298" s="127"/>
      <c r="DB298" s="127"/>
      <c r="DC298" s="127"/>
      <c r="DD298" s="128"/>
    </row>
    <row r="299" spans="2:108" ht="33" customHeight="1" hidden="1">
      <c r="B299" s="86" t="s">
        <v>243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86" t="s">
        <v>155</v>
      </c>
      <c r="AD299" s="119"/>
      <c r="AE299" s="119"/>
      <c r="AF299" s="119"/>
      <c r="AG299" s="119"/>
      <c r="AH299" s="120"/>
      <c r="AI299" s="118" t="s">
        <v>351</v>
      </c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20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26">
        <f t="shared" si="23"/>
        <v>0</v>
      </c>
      <c r="CQ299" s="127"/>
      <c r="CR299" s="127"/>
      <c r="CS299" s="127"/>
      <c r="CT299" s="127"/>
      <c r="CU299" s="127"/>
      <c r="CV299" s="127"/>
      <c r="CW299" s="127"/>
      <c r="CX299" s="127"/>
      <c r="CY299" s="127"/>
      <c r="CZ299" s="127"/>
      <c r="DA299" s="127"/>
      <c r="DB299" s="127"/>
      <c r="DC299" s="127"/>
      <c r="DD299" s="128"/>
    </row>
    <row r="300" spans="2:108" ht="32.25" customHeight="1" hidden="1">
      <c r="B300" s="86" t="s">
        <v>295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86" t="s">
        <v>155</v>
      </c>
      <c r="AD300" s="119"/>
      <c r="AE300" s="119"/>
      <c r="AF300" s="119"/>
      <c r="AG300" s="119"/>
      <c r="AH300" s="120"/>
      <c r="AI300" s="118" t="s">
        <v>350</v>
      </c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20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26">
        <f t="shared" si="23"/>
        <v>0</v>
      </c>
      <c r="CQ300" s="127"/>
      <c r="CR300" s="127"/>
      <c r="CS300" s="127"/>
      <c r="CT300" s="127"/>
      <c r="CU300" s="127"/>
      <c r="CV300" s="127"/>
      <c r="CW300" s="127"/>
      <c r="CX300" s="127"/>
      <c r="CY300" s="127"/>
      <c r="CZ300" s="127"/>
      <c r="DA300" s="127"/>
      <c r="DB300" s="127"/>
      <c r="DC300" s="127"/>
      <c r="DD300" s="128"/>
    </row>
    <row r="301" spans="2:108" ht="30.75" customHeight="1" hidden="1">
      <c r="B301" s="86" t="s">
        <v>296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186" t="s">
        <v>155</v>
      </c>
      <c r="AD301" s="119"/>
      <c r="AE301" s="119"/>
      <c r="AF301" s="119"/>
      <c r="AG301" s="119"/>
      <c r="AH301" s="120"/>
      <c r="AI301" s="118" t="s">
        <v>349</v>
      </c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20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26">
        <f t="shared" si="23"/>
        <v>0</v>
      </c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8"/>
    </row>
    <row r="302" spans="2:108" ht="34.5" customHeight="1" hidden="1">
      <c r="B302" s="86" t="s">
        <v>374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86" t="s">
        <v>155</v>
      </c>
      <c r="AD302" s="119"/>
      <c r="AE302" s="119"/>
      <c r="AF302" s="119"/>
      <c r="AG302" s="119"/>
      <c r="AH302" s="120"/>
      <c r="AI302" s="118" t="s">
        <v>507</v>
      </c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20"/>
      <c r="BD302" s="79" t="str">
        <f>BD304</f>
        <v>-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tr">
        <f>BZ303</f>
        <v>-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26" t="str">
        <f>CP303</f>
        <v>-</v>
      </c>
      <c r="CQ302" s="127"/>
      <c r="CR302" s="127"/>
      <c r="CS302" s="127"/>
      <c r="CT302" s="127"/>
      <c r="CU302" s="127"/>
      <c r="CV302" s="127"/>
      <c r="CW302" s="127"/>
      <c r="CX302" s="127"/>
      <c r="CY302" s="127"/>
      <c r="CZ302" s="127"/>
      <c r="DA302" s="127"/>
      <c r="DB302" s="127"/>
      <c r="DC302" s="127"/>
      <c r="DD302" s="128"/>
    </row>
    <row r="303" spans="2:108" ht="24.75" customHeight="1" hidden="1">
      <c r="B303" s="86" t="s">
        <v>346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6"/>
      <c r="AC303" s="186" t="s">
        <v>155</v>
      </c>
      <c r="AD303" s="119"/>
      <c r="AE303" s="119"/>
      <c r="AF303" s="119"/>
      <c r="AG303" s="119"/>
      <c r="AH303" s="120"/>
      <c r="AI303" s="118" t="s">
        <v>487</v>
      </c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20"/>
      <c r="BD303" s="79" t="str">
        <f>BD304</f>
        <v>-</v>
      </c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 t="str">
        <f>BZ304</f>
        <v>-</v>
      </c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126" t="str">
        <f>CP304</f>
        <v>-</v>
      </c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8"/>
    </row>
    <row r="304" spans="2:108" ht="66.75" customHeight="1" hidden="1">
      <c r="B304" s="86" t="s">
        <v>326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86" t="s">
        <v>155</v>
      </c>
      <c r="AD304" s="119"/>
      <c r="AE304" s="119"/>
      <c r="AF304" s="119"/>
      <c r="AG304" s="119"/>
      <c r="AH304" s="120"/>
      <c r="AI304" s="118" t="s">
        <v>475</v>
      </c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20"/>
      <c r="BD304" s="79" t="str">
        <f>BD305</f>
        <v>-</v>
      </c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 t="str">
        <f>BZ305</f>
        <v>-</v>
      </c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26" t="str">
        <f>CP305</f>
        <v>-</v>
      </c>
      <c r="CQ304" s="127"/>
      <c r="CR304" s="127"/>
      <c r="CS304" s="127"/>
      <c r="CT304" s="127"/>
      <c r="CU304" s="127"/>
      <c r="CV304" s="127"/>
      <c r="CW304" s="127"/>
      <c r="CX304" s="127"/>
      <c r="CY304" s="127"/>
      <c r="CZ304" s="127"/>
      <c r="DA304" s="127"/>
      <c r="DB304" s="127"/>
      <c r="DC304" s="127"/>
      <c r="DD304" s="128"/>
    </row>
    <row r="305" spans="2:108" ht="22.5" customHeight="1" hidden="1">
      <c r="B305" s="86" t="s">
        <v>503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86" t="s">
        <v>155</v>
      </c>
      <c r="AD305" s="119"/>
      <c r="AE305" s="119"/>
      <c r="AF305" s="119"/>
      <c r="AG305" s="119"/>
      <c r="AH305" s="120"/>
      <c r="AI305" s="118" t="s">
        <v>479</v>
      </c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20"/>
      <c r="BD305" s="79" t="str">
        <f>BD306</f>
        <v>-</v>
      </c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 t="str">
        <f>BZ306</f>
        <v>-</v>
      </c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26" t="str">
        <f>CP306</f>
        <v>-</v>
      </c>
      <c r="CQ305" s="127"/>
      <c r="CR305" s="127"/>
      <c r="CS305" s="127"/>
      <c r="CT305" s="127"/>
      <c r="CU305" s="127"/>
      <c r="CV305" s="127"/>
      <c r="CW305" s="127"/>
      <c r="CX305" s="127"/>
      <c r="CY305" s="127"/>
      <c r="CZ305" s="127"/>
      <c r="DA305" s="127"/>
      <c r="DB305" s="127"/>
      <c r="DC305" s="127"/>
      <c r="DD305" s="128"/>
    </row>
    <row r="306" spans="2:108" ht="32.25" customHeight="1" hidden="1">
      <c r="B306" s="86" t="s">
        <v>467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86" t="s">
        <v>155</v>
      </c>
      <c r="AD306" s="119"/>
      <c r="AE306" s="119"/>
      <c r="AF306" s="119"/>
      <c r="AG306" s="119"/>
      <c r="AH306" s="120"/>
      <c r="AI306" s="118" t="s">
        <v>477</v>
      </c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20"/>
      <c r="BD306" s="79" t="s">
        <v>238</v>
      </c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 t="str">
        <f>BZ307</f>
        <v>-</v>
      </c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26" t="str">
        <f>CP307</f>
        <v>-</v>
      </c>
      <c r="CQ306" s="127"/>
      <c r="CR306" s="127"/>
      <c r="CS306" s="127"/>
      <c r="CT306" s="127"/>
      <c r="CU306" s="127"/>
      <c r="CV306" s="127"/>
      <c r="CW306" s="127"/>
      <c r="CX306" s="127"/>
      <c r="CY306" s="127"/>
      <c r="CZ306" s="127"/>
      <c r="DA306" s="127"/>
      <c r="DB306" s="127"/>
      <c r="DC306" s="127"/>
      <c r="DD306" s="128"/>
    </row>
    <row r="307" spans="2:108" ht="33.75" customHeight="1" hidden="1">
      <c r="B307" s="86" t="s">
        <v>505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86" t="s">
        <v>155</v>
      </c>
      <c r="AD307" s="119"/>
      <c r="AE307" s="119"/>
      <c r="AF307" s="119"/>
      <c r="AG307" s="119"/>
      <c r="AH307" s="120"/>
      <c r="AI307" s="118" t="s">
        <v>476</v>
      </c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20"/>
      <c r="BD307" s="79" t="s">
        <v>238</v>
      </c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 t="s">
        <v>238</v>
      </c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26" t="s">
        <v>238</v>
      </c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8"/>
    </row>
    <row r="308" spans="2:108" ht="0.75" customHeight="1">
      <c r="B308" s="220" t="s">
        <v>235</v>
      </c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7"/>
      <c r="AC308" s="186" t="s">
        <v>155</v>
      </c>
      <c r="AD308" s="119"/>
      <c r="AE308" s="119"/>
      <c r="AF308" s="119"/>
      <c r="AG308" s="119"/>
      <c r="AH308" s="120"/>
      <c r="AI308" s="212" t="s">
        <v>102</v>
      </c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1"/>
      <c r="BD308" s="124" t="str">
        <f aca="true" t="shared" si="24" ref="BD308:BD314">BD309</f>
        <v>-</v>
      </c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 t="s">
        <v>238</v>
      </c>
      <c r="CA308" s="124"/>
      <c r="CB308" s="124"/>
      <c r="CC308" s="124"/>
      <c r="CD308" s="124"/>
      <c r="CE308" s="124"/>
      <c r="CF308" s="124"/>
      <c r="CG308" s="124"/>
      <c r="CH308" s="124"/>
      <c r="CI308" s="124"/>
      <c r="CJ308" s="124"/>
      <c r="CK308" s="124"/>
      <c r="CL308" s="124"/>
      <c r="CM308" s="124"/>
      <c r="CN308" s="124"/>
      <c r="CO308" s="124"/>
      <c r="CP308" s="148" t="str">
        <f aca="true" t="shared" si="25" ref="CP308:CP314">CP309</f>
        <v>-</v>
      </c>
      <c r="CQ308" s="149"/>
      <c r="CR308" s="149"/>
      <c r="CS308" s="149"/>
      <c r="CT308" s="149"/>
      <c r="CU308" s="149"/>
      <c r="CV308" s="149"/>
      <c r="CW308" s="149"/>
      <c r="CX308" s="149"/>
      <c r="CY308" s="149"/>
      <c r="CZ308" s="149"/>
      <c r="DA308" s="149"/>
      <c r="DB308" s="149"/>
      <c r="DC308" s="149"/>
      <c r="DD308" s="150"/>
    </row>
    <row r="309" spans="2:108" ht="22.5" customHeight="1" hidden="1">
      <c r="B309" s="220" t="s">
        <v>236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7"/>
      <c r="AC309" s="186" t="s">
        <v>155</v>
      </c>
      <c r="AD309" s="119"/>
      <c r="AE309" s="119"/>
      <c r="AF309" s="119"/>
      <c r="AG309" s="119"/>
      <c r="AH309" s="120"/>
      <c r="AI309" s="212" t="s">
        <v>103</v>
      </c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1"/>
      <c r="BD309" s="124" t="str">
        <f t="shared" si="24"/>
        <v>-</v>
      </c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 t="s">
        <v>238</v>
      </c>
      <c r="CA309" s="124"/>
      <c r="CB309" s="124"/>
      <c r="CC309" s="124"/>
      <c r="CD309" s="124"/>
      <c r="CE309" s="124"/>
      <c r="CF309" s="124"/>
      <c r="CG309" s="124"/>
      <c r="CH309" s="124"/>
      <c r="CI309" s="124"/>
      <c r="CJ309" s="124"/>
      <c r="CK309" s="124"/>
      <c r="CL309" s="124"/>
      <c r="CM309" s="124"/>
      <c r="CN309" s="124"/>
      <c r="CO309" s="124"/>
      <c r="CP309" s="148" t="str">
        <f t="shared" si="25"/>
        <v>-</v>
      </c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50"/>
    </row>
    <row r="310" spans="2:108" ht="43.5" customHeight="1" hidden="1">
      <c r="B310" s="86" t="s">
        <v>3</v>
      </c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186" t="s">
        <v>155</v>
      </c>
      <c r="AD310" s="119"/>
      <c r="AE310" s="119"/>
      <c r="AF310" s="119"/>
      <c r="AG310" s="119"/>
      <c r="AH310" s="120"/>
      <c r="AI310" s="118" t="s">
        <v>104</v>
      </c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20"/>
      <c r="BD310" s="79" t="str">
        <f t="shared" si="24"/>
        <v>-</v>
      </c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 t="s">
        <v>238</v>
      </c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26" t="str">
        <f t="shared" si="25"/>
        <v>-</v>
      </c>
      <c r="CQ310" s="127"/>
      <c r="CR310" s="127"/>
      <c r="CS310" s="127"/>
      <c r="CT310" s="127"/>
      <c r="CU310" s="127"/>
      <c r="CV310" s="127"/>
      <c r="CW310" s="127"/>
      <c r="CX310" s="127"/>
      <c r="CY310" s="127"/>
      <c r="CZ310" s="127"/>
      <c r="DA310" s="127"/>
      <c r="DB310" s="127"/>
      <c r="DC310" s="127"/>
      <c r="DD310" s="128"/>
    </row>
    <row r="311" spans="2:108" ht="21" customHeight="1" hidden="1">
      <c r="B311" s="86" t="s">
        <v>345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186" t="s">
        <v>155</v>
      </c>
      <c r="AD311" s="119"/>
      <c r="AE311" s="119"/>
      <c r="AF311" s="119"/>
      <c r="AG311" s="119"/>
      <c r="AH311" s="120"/>
      <c r="AI311" s="118" t="s">
        <v>105</v>
      </c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20"/>
      <c r="BD311" s="79" t="str">
        <f t="shared" si="24"/>
        <v>-</v>
      </c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 t="s">
        <v>238</v>
      </c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26" t="str">
        <f t="shared" si="25"/>
        <v>-</v>
      </c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8"/>
    </row>
    <row r="312" spans="2:108" ht="94.5" customHeight="1" hidden="1">
      <c r="B312" s="86" t="s">
        <v>318</v>
      </c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6"/>
      <c r="AC312" s="186" t="s">
        <v>155</v>
      </c>
      <c r="AD312" s="119"/>
      <c r="AE312" s="119"/>
      <c r="AF312" s="119"/>
      <c r="AG312" s="119"/>
      <c r="AH312" s="120"/>
      <c r="AI312" s="118" t="s">
        <v>106</v>
      </c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20"/>
      <c r="BD312" s="79" t="str">
        <f t="shared" si="24"/>
        <v>-</v>
      </c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 t="s">
        <v>238</v>
      </c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126" t="str">
        <f t="shared" si="25"/>
        <v>-</v>
      </c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8"/>
    </row>
    <row r="313" spans="2:108" s="21" customFormat="1" ht="38.25" customHeight="1" hidden="1">
      <c r="B313" s="86" t="s">
        <v>365</v>
      </c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6"/>
      <c r="AC313" s="186" t="s">
        <v>155</v>
      </c>
      <c r="AD313" s="119"/>
      <c r="AE313" s="119"/>
      <c r="AF313" s="119"/>
      <c r="AG313" s="119"/>
      <c r="AH313" s="120"/>
      <c r="AI313" s="118" t="s">
        <v>107</v>
      </c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20"/>
      <c r="BD313" s="79" t="str">
        <f t="shared" si="24"/>
        <v>-</v>
      </c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 t="s">
        <v>238</v>
      </c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126" t="str">
        <f t="shared" si="25"/>
        <v>-</v>
      </c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8"/>
    </row>
    <row r="314" spans="2:108" ht="35.25" customHeight="1" hidden="1">
      <c r="B314" s="86" t="s">
        <v>22</v>
      </c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6"/>
      <c r="AC314" s="209" t="s">
        <v>155</v>
      </c>
      <c r="AD314" s="210"/>
      <c r="AE314" s="210"/>
      <c r="AF314" s="210"/>
      <c r="AG314" s="210"/>
      <c r="AH314" s="211"/>
      <c r="AI314" s="118" t="s">
        <v>108</v>
      </c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20"/>
      <c r="BD314" s="79" t="str">
        <f t="shared" si="24"/>
        <v>-</v>
      </c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 t="s">
        <v>238</v>
      </c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126" t="str">
        <f t="shared" si="25"/>
        <v>-</v>
      </c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8"/>
    </row>
    <row r="315" spans="2:108" ht="24" customHeight="1" hidden="1">
      <c r="B315" s="86" t="s">
        <v>471</v>
      </c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6"/>
      <c r="AC315" s="186" t="s">
        <v>155</v>
      </c>
      <c r="AD315" s="119"/>
      <c r="AE315" s="119"/>
      <c r="AF315" s="119"/>
      <c r="AG315" s="119"/>
      <c r="AH315" s="120"/>
      <c r="AI315" s="118" t="s">
        <v>109</v>
      </c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20"/>
      <c r="BD315" s="79" t="s">
        <v>238</v>
      </c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 t="s">
        <v>238</v>
      </c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126" t="s">
        <v>238</v>
      </c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8"/>
    </row>
    <row r="316" spans="2:108" ht="25.5" customHeight="1">
      <c r="B316" s="220" t="s">
        <v>128</v>
      </c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7"/>
      <c r="AC316" s="186" t="s">
        <v>155</v>
      </c>
      <c r="AD316" s="119"/>
      <c r="AE316" s="119"/>
      <c r="AF316" s="119"/>
      <c r="AG316" s="119"/>
      <c r="AH316" s="120"/>
      <c r="AI316" s="212" t="s">
        <v>110</v>
      </c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1"/>
      <c r="BD316" s="124">
        <f aca="true" t="shared" si="26" ref="BD316:BD321">BD317</f>
        <v>3300</v>
      </c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 t="s">
        <v>238</v>
      </c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12">
        <f aca="true" t="shared" si="27" ref="CP316:CP321">CP317</f>
        <v>3300</v>
      </c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4"/>
    </row>
    <row r="317" spans="2:108" ht="38.25" customHeight="1">
      <c r="B317" s="220" t="s">
        <v>129</v>
      </c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7"/>
      <c r="AC317" s="209" t="s">
        <v>155</v>
      </c>
      <c r="AD317" s="210"/>
      <c r="AE317" s="210"/>
      <c r="AF317" s="210"/>
      <c r="AG317" s="210"/>
      <c r="AH317" s="211"/>
      <c r="AI317" s="212" t="s">
        <v>111</v>
      </c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1"/>
      <c r="BD317" s="124">
        <f t="shared" si="26"/>
        <v>3300</v>
      </c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 t="s">
        <v>238</v>
      </c>
      <c r="CA317" s="124"/>
      <c r="CB317" s="124"/>
      <c r="CC317" s="124"/>
      <c r="CD317" s="124"/>
      <c r="CE317" s="124"/>
      <c r="CF317" s="124"/>
      <c r="CG317" s="124"/>
      <c r="CH317" s="124"/>
      <c r="CI317" s="124"/>
      <c r="CJ317" s="124"/>
      <c r="CK317" s="124"/>
      <c r="CL317" s="124"/>
      <c r="CM317" s="124"/>
      <c r="CN317" s="124"/>
      <c r="CO317" s="124"/>
      <c r="CP317" s="148">
        <f t="shared" si="27"/>
        <v>3300</v>
      </c>
      <c r="CQ317" s="149"/>
      <c r="CR317" s="149"/>
      <c r="CS317" s="149"/>
      <c r="CT317" s="149"/>
      <c r="CU317" s="149"/>
      <c r="CV317" s="149"/>
      <c r="CW317" s="149"/>
      <c r="CX317" s="149"/>
      <c r="CY317" s="149"/>
      <c r="CZ317" s="149"/>
      <c r="DA317" s="149"/>
      <c r="DB317" s="149"/>
      <c r="DC317" s="149"/>
      <c r="DD317" s="150"/>
    </row>
    <row r="318" spans="2:108" ht="35.25" customHeight="1">
      <c r="B318" s="86" t="s">
        <v>374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6"/>
      <c r="AC318" s="186" t="s">
        <v>155</v>
      </c>
      <c r="AD318" s="119"/>
      <c r="AE318" s="119"/>
      <c r="AF318" s="119"/>
      <c r="AG318" s="119"/>
      <c r="AH318" s="120"/>
      <c r="AI318" s="118" t="s">
        <v>112</v>
      </c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20"/>
      <c r="BD318" s="79">
        <f t="shared" si="26"/>
        <v>3300</v>
      </c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 t="s">
        <v>238</v>
      </c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126">
        <f t="shared" si="27"/>
        <v>3300</v>
      </c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8"/>
    </row>
    <row r="319" spans="2:108" ht="27.75" customHeight="1">
      <c r="B319" s="86" t="s">
        <v>458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6"/>
      <c r="AC319" s="186" t="s">
        <v>155</v>
      </c>
      <c r="AD319" s="119"/>
      <c r="AE319" s="119"/>
      <c r="AF319" s="119"/>
      <c r="AG319" s="119"/>
      <c r="AH319" s="120"/>
      <c r="AI319" s="118" t="s">
        <v>113</v>
      </c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20"/>
      <c r="BD319" s="79">
        <f t="shared" si="26"/>
        <v>3300</v>
      </c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 t="s">
        <v>238</v>
      </c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126">
        <f t="shared" si="27"/>
        <v>3300</v>
      </c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8"/>
    </row>
    <row r="320" spans="2:108" ht="72.75" customHeight="1">
      <c r="B320" s="86" t="s">
        <v>596</v>
      </c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6"/>
      <c r="AC320" s="186" t="s">
        <v>155</v>
      </c>
      <c r="AD320" s="119"/>
      <c r="AE320" s="119"/>
      <c r="AF320" s="119"/>
      <c r="AG320" s="119"/>
      <c r="AH320" s="120"/>
      <c r="AI320" s="118" t="s">
        <v>114</v>
      </c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20"/>
      <c r="BD320" s="79">
        <f t="shared" si="26"/>
        <v>3300</v>
      </c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 t="s">
        <v>238</v>
      </c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126">
        <f t="shared" si="27"/>
        <v>3300</v>
      </c>
      <c r="CQ320" s="127"/>
      <c r="CR320" s="127"/>
      <c r="CS320" s="127"/>
      <c r="CT320" s="127"/>
      <c r="CU320" s="127"/>
      <c r="CV320" s="127"/>
      <c r="CW320" s="127"/>
      <c r="CX320" s="127"/>
      <c r="CY320" s="127"/>
      <c r="CZ320" s="127"/>
      <c r="DA320" s="127"/>
      <c r="DB320" s="127"/>
      <c r="DC320" s="127"/>
      <c r="DD320" s="128"/>
    </row>
    <row r="321" spans="2:108" ht="22.5" customHeight="1">
      <c r="B321" s="86" t="s">
        <v>117</v>
      </c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6"/>
      <c r="AC321" s="186" t="s">
        <v>155</v>
      </c>
      <c r="AD321" s="119"/>
      <c r="AE321" s="119"/>
      <c r="AF321" s="119"/>
      <c r="AG321" s="119"/>
      <c r="AH321" s="120"/>
      <c r="AI321" s="118" t="s">
        <v>115</v>
      </c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20"/>
      <c r="BD321" s="79">
        <f t="shared" si="26"/>
        <v>3300</v>
      </c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 t="s">
        <v>238</v>
      </c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126">
        <f t="shared" si="27"/>
        <v>3300</v>
      </c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8"/>
    </row>
    <row r="322" spans="2:108" ht="22.5" customHeight="1" thickBot="1">
      <c r="B322" s="86" t="s">
        <v>130</v>
      </c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6"/>
      <c r="AC322" s="30" t="s">
        <v>155</v>
      </c>
      <c r="AD322" s="30"/>
      <c r="AE322" s="30"/>
      <c r="AF322" s="30"/>
      <c r="AG322" s="30"/>
      <c r="AH322" s="30"/>
      <c r="AI322" s="118" t="s">
        <v>116</v>
      </c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20"/>
      <c r="BD322" s="79">
        <v>3300</v>
      </c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 t="s">
        <v>238</v>
      </c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126">
        <f>BD322</f>
        <v>3300</v>
      </c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8"/>
    </row>
    <row r="323" spans="2:108" ht="22.5" customHeight="1" hidden="1" thickBot="1">
      <c r="B323" s="86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6"/>
      <c r="AC323" s="243" t="s">
        <v>156</v>
      </c>
      <c r="AD323" s="244"/>
      <c r="AE323" s="244"/>
      <c r="AF323" s="244"/>
      <c r="AG323" s="244"/>
      <c r="AH323" s="245"/>
      <c r="AI323" s="118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20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148"/>
      <c r="CQ323" s="149"/>
      <c r="CR323" s="149"/>
      <c r="CS323" s="149"/>
      <c r="CT323" s="149"/>
      <c r="CU323" s="149"/>
      <c r="CV323" s="149"/>
      <c r="CW323" s="149"/>
      <c r="CX323" s="149"/>
      <c r="CY323" s="149"/>
      <c r="CZ323" s="149"/>
      <c r="DA323" s="149"/>
      <c r="DB323" s="149"/>
      <c r="DC323" s="149"/>
      <c r="DD323" s="150"/>
    </row>
    <row r="324" spans="2:108" ht="23.25" customHeight="1" hidden="1" thickBot="1">
      <c r="B324" s="86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6"/>
      <c r="AC324" s="33"/>
      <c r="AD324" s="34"/>
      <c r="AE324" s="34"/>
      <c r="AF324" s="34"/>
      <c r="AG324" s="34"/>
      <c r="AH324" s="34"/>
      <c r="AI324" s="118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20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148"/>
      <c r="CQ324" s="149"/>
      <c r="CR324" s="149"/>
      <c r="CS324" s="149"/>
      <c r="CT324" s="149"/>
      <c r="CU324" s="149"/>
      <c r="CV324" s="149"/>
      <c r="CW324" s="149"/>
      <c r="CX324" s="149"/>
      <c r="CY324" s="149"/>
      <c r="CZ324" s="149"/>
      <c r="DA324" s="149"/>
      <c r="DB324" s="149"/>
      <c r="DC324" s="149"/>
      <c r="DD324" s="150"/>
    </row>
    <row r="325" spans="2:98" ht="22.5" customHeight="1" hidden="1" thickBot="1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29"/>
      <c r="CQ325" s="29"/>
      <c r="CR325" s="29"/>
      <c r="CS325" s="29"/>
      <c r="CT325" s="29"/>
    </row>
    <row r="326" spans="2:108" ht="22.5" customHeight="1">
      <c r="B326" s="260" t="s">
        <v>179</v>
      </c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2"/>
      <c r="AC326" s="29"/>
      <c r="AD326" s="29"/>
      <c r="AE326" s="29"/>
      <c r="AF326" s="29"/>
      <c r="AG326" s="29"/>
      <c r="AH326" s="29"/>
      <c r="AI326" s="263" t="s">
        <v>147</v>
      </c>
      <c r="AJ326" s="244"/>
      <c r="AK326" s="244"/>
      <c r="AL326" s="244"/>
      <c r="AM326" s="244"/>
      <c r="AN326" s="244"/>
      <c r="AO326" s="244"/>
      <c r="AP326" s="244"/>
      <c r="AQ326" s="244"/>
      <c r="AR326" s="244"/>
      <c r="AS326" s="244"/>
      <c r="AT326" s="244"/>
      <c r="AU326" s="244"/>
      <c r="AV326" s="244"/>
      <c r="AW326" s="244"/>
      <c r="AX326" s="244"/>
      <c r="AY326" s="244"/>
      <c r="AZ326" s="244"/>
      <c r="BA326" s="244"/>
      <c r="BB326" s="244"/>
      <c r="BC326" s="245"/>
      <c r="BD326" s="264" t="s">
        <v>147</v>
      </c>
      <c r="BE326" s="264"/>
      <c r="BF326" s="264"/>
      <c r="BG326" s="264"/>
      <c r="BH326" s="264"/>
      <c r="BI326" s="264"/>
      <c r="BJ326" s="264"/>
      <c r="BK326" s="264"/>
      <c r="BL326" s="264"/>
      <c r="BM326" s="264"/>
      <c r="BN326" s="264"/>
      <c r="BO326" s="264"/>
      <c r="BP326" s="264"/>
      <c r="BQ326" s="264"/>
      <c r="BR326" s="264"/>
      <c r="BS326" s="264"/>
      <c r="BT326" s="264"/>
      <c r="BU326" s="264"/>
      <c r="BV326" s="264"/>
      <c r="BW326" s="264"/>
      <c r="BX326" s="264"/>
      <c r="BY326" s="265"/>
      <c r="BZ326" s="264">
        <f>доходы!BZ13-расходы!BZ5</f>
        <v>289729.9900000002</v>
      </c>
      <c r="CA326" s="264"/>
      <c r="CB326" s="264"/>
      <c r="CC326" s="264"/>
      <c r="CD326" s="264"/>
      <c r="CE326" s="264"/>
      <c r="CF326" s="264"/>
      <c r="CG326" s="264"/>
      <c r="CH326" s="264"/>
      <c r="CI326" s="264"/>
      <c r="CJ326" s="264"/>
      <c r="CK326" s="264"/>
      <c r="CL326" s="264"/>
      <c r="CM326" s="264"/>
      <c r="CN326" s="264"/>
      <c r="CO326" s="265"/>
      <c r="CP326" s="264" t="s">
        <v>147</v>
      </c>
      <c r="CQ326" s="302"/>
      <c r="CR326" s="302"/>
      <c r="CS326" s="302"/>
      <c r="CT326" s="302"/>
      <c r="CU326" s="302"/>
      <c r="CV326" s="302"/>
      <c r="CW326" s="302"/>
      <c r="CX326" s="302"/>
      <c r="CY326" s="302"/>
      <c r="CZ326" s="302"/>
      <c r="DA326" s="302"/>
      <c r="DB326" s="302"/>
      <c r="DC326" s="302"/>
      <c r="DD326" s="302"/>
    </row>
    <row r="327" spans="2:108" ht="11.25" customHeight="1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2"/>
      <c r="AC327" s="31"/>
      <c r="AD327" s="31"/>
      <c r="AE327" s="31"/>
      <c r="AF327" s="31"/>
      <c r="AG327" s="31"/>
      <c r="AH327" s="31"/>
      <c r="AI327" s="62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62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62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62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63"/>
    </row>
    <row r="328" ht="23.25" customHeight="1"/>
    <row r="329" spans="79:93" ht="16.5" customHeight="1"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ht="23.25" customHeight="1"/>
    <row r="331" ht="1.5" customHeight="1"/>
  </sheetData>
  <sheetProtection/>
  <mergeCells count="1927">
    <mergeCell ref="BZ222:CO222"/>
    <mergeCell ref="CP222:DD222"/>
    <mergeCell ref="B223:AB223"/>
    <mergeCell ref="AC223:AH223"/>
    <mergeCell ref="AI223:BC223"/>
    <mergeCell ref="BD223:BY223"/>
    <mergeCell ref="BZ223:CO223"/>
    <mergeCell ref="CP223:DD223"/>
    <mergeCell ref="CP226:DD226"/>
    <mergeCell ref="B227:AB227"/>
    <mergeCell ref="AC227:AH227"/>
    <mergeCell ref="AI227:BC227"/>
    <mergeCell ref="BD227:BY227"/>
    <mergeCell ref="BZ227:CO227"/>
    <mergeCell ref="CP227:DD227"/>
    <mergeCell ref="AC224:AH224"/>
    <mergeCell ref="BZ225:CO225"/>
    <mergeCell ref="B226:AB226"/>
    <mergeCell ref="AC226:AH226"/>
    <mergeCell ref="AI226:BC226"/>
    <mergeCell ref="BD226:BY226"/>
    <mergeCell ref="BZ226:CO226"/>
    <mergeCell ref="BZ303:CO303"/>
    <mergeCell ref="AI253:BC253"/>
    <mergeCell ref="BD265:BY265"/>
    <mergeCell ref="AI280:BC280"/>
    <mergeCell ref="AI279:BC279"/>
    <mergeCell ref="BZ248:CO248"/>
    <mergeCell ref="BZ282:CO282"/>
    <mergeCell ref="AI283:BC283"/>
    <mergeCell ref="BZ215:CO215"/>
    <mergeCell ref="AC214:AH214"/>
    <mergeCell ref="AI213:BC213"/>
    <mergeCell ref="BZ214:CO214"/>
    <mergeCell ref="AI214:BC214"/>
    <mergeCell ref="BD214:BY214"/>
    <mergeCell ref="AC213:AH213"/>
    <mergeCell ref="AI246:BC246"/>
    <mergeCell ref="AI252:BC252"/>
    <mergeCell ref="AC215:AH215"/>
    <mergeCell ref="BD246:BY246"/>
    <mergeCell ref="CP282:DD282"/>
    <mergeCell ref="BZ280:CO280"/>
    <mergeCell ref="CP277:DD277"/>
    <mergeCell ref="BD279:BY279"/>
    <mergeCell ref="CP262:DD262"/>
    <mergeCell ref="BD276:BY276"/>
    <mergeCell ref="CP284:DD284"/>
    <mergeCell ref="CP285:DD285"/>
    <mergeCell ref="AC216:AH216"/>
    <mergeCell ref="AI274:BC274"/>
    <mergeCell ref="AC288:AH288"/>
    <mergeCell ref="AC286:AH286"/>
    <mergeCell ref="AI288:BC288"/>
    <mergeCell ref="AC287:AH287"/>
    <mergeCell ref="AI272:BC272"/>
    <mergeCell ref="AI260:BC260"/>
    <mergeCell ref="B283:AB283"/>
    <mergeCell ref="B284:AB284"/>
    <mergeCell ref="AC283:AH283"/>
    <mergeCell ref="AC250:AH250"/>
    <mergeCell ref="AC251:AH251"/>
    <mergeCell ref="B254:AB254"/>
    <mergeCell ref="AC254:AH254"/>
    <mergeCell ref="AI115:BC115"/>
    <mergeCell ref="AI116:BC116"/>
    <mergeCell ref="AC100:AH100"/>
    <mergeCell ref="AC104:AH104"/>
    <mergeCell ref="AI120:BC120"/>
    <mergeCell ref="B211:AB211"/>
    <mergeCell ref="AC211:AH211"/>
    <mergeCell ref="B176:AB176"/>
    <mergeCell ref="B175:AB175"/>
    <mergeCell ref="AC149:AH149"/>
    <mergeCell ref="AC102:AH102"/>
    <mergeCell ref="AC118:AH118"/>
    <mergeCell ref="AC137:AH137"/>
    <mergeCell ref="AC146:AH146"/>
    <mergeCell ref="AC99:AH99"/>
    <mergeCell ref="AC157:AH157"/>
    <mergeCell ref="AC147:AH147"/>
    <mergeCell ref="AC152:AH152"/>
    <mergeCell ref="B174:AB174"/>
    <mergeCell ref="B173:AB173"/>
    <mergeCell ref="AI119:BC119"/>
    <mergeCell ref="AI173:BC173"/>
    <mergeCell ref="AC167:AH167"/>
    <mergeCell ref="AC153:AH153"/>
    <mergeCell ref="AC159:AH159"/>
    <mergeCell ref="AI136:BC136"/>
    <mergeCell ref="AI145:BC145"/>
    <mergeCell ref="AC136:AH136"/>
    <mergeCell ref="B172:AB172"/>
    <mergeCell ref="AC172:AH172"/>
    <mergeCell ref="B168:AB168"/>
    <mergeCell ref="AI170:BC170"/>
    <mergeCell ref="B170:AB170"/>
    <mergeCell ref="B171:AB171"/>
    <mergeCell ref="AI168:BC168"/>
    <mergeCell ref="B167:AB167"/>
    <mergeCell ref="B165:AB165"/>
    <mergeCell ref="B164:AB164"/>
    <mergeCell ref="B159:AB159"/>
    <mergeCell ref="AI164:BC164"/>
    <mergeCell ref="AC156:AH156"/>
    <mergeCell ref="B161:AB161"/>
    <mergeCell ref="AC161:AH161"/>
    <mergeCell ref="AC160:AH160"/>
    <mergeCell ref="AC158:AH158"/>
    <mergeCell ref="B163:AB163"/>
    <mergeCell ref="B150:AB150"/>
    <mergeCell ref="B160:AB160"/>
    <mergeCell ref="B157:AB157"/>
    <mergeCell ref="B143:AB143"/>
    <mergeCell ref="AI157:BC157"/>
    <mergeCell ref="B156:AB156"/>
    <mergeCell ref="AC163:AH163"/>
    <mergeCell ref="AC162:AH162"/>
    <mergeCell ref="BZ142:CO142"/>
    <mergeCell ref="BD145:BY145"/>
    <mergeCell ref="BD150:BY150"/>
    <mergeCell ref="B149:AB149"/>
    <mergeCell ref="B154:AB154"/>
    <mergeCell ref="B151:AB151"/>
    <mergeCell ref="B153:AB153"/>
    <mergeCell ref="AC151:AH151"/>
    <mergeCell ref="BZ141:CO141"/>
    <mergeCell ref="AI141:BC141"/>
    <mergeCell ref="BD151:BY151"/>
    <mergeCell ref="AI147:BC147"/>
    <mergeCell ref="AI149:BC149"/>
    <mergeCell ref="BZ143:CO143"/>
    <mergeCell ref="AI143:BC143"/>
    <mergeCell ref="BD141:BY141"/>
    <mergeCell ref="AI146:BC146"/>
    <mergeCell ref="BZ151:CO151"/>
    <mergeCell ref="BZ146:CO146"/>
    <mergeCell ref="BZ144:CO144"/>
    <mergeCell ref="BD146:BY146"/>
    <mergeCell ref="AI151:BC151"/>
    <mergeCell ref="BD144:BY144"/>
    <mergeCell ref="BD143:BY143"/>
    <mergeCell ref="BZ148:CO148"/>
    <mergeCell ref="AI144:BC144"/>
    <mergeCell ref="CP136:DD136"/>
    <mergeCell ref="BD137:BY137"/>
    <mergeCell ref="BZ139:CO139"/>
    <mergeCell ref="AI148:BC148"/>
    <mergeCell ref="BZ145:CO145"/>
    <mergeCell ref="CP145:DD145"/>
    <mergeCell ref="CP141:DD141"/>
    <mergeCell ref="BD139:BY139"/>
    <mergeCell ref="BD140:BY140"/>
    <mergeCell ref="BZ140:CO140"/>
    <mergeCell ref="BZ136:CO136"/>
    <mergeCell ref="BZ138:CO138"/>
    <mergeCell ref="BZ137:CO137"/>
    <mergeCell ref="BZ133:CO133"/>
    <mergeCell ref="BD134:BY134"/>
    <mergeCell ref="BZ128:CO128"/>
    <mergeCell ref="BD138:BY138"/>
    <mergeCell ref="CP120:DD120"/>
    <mergeCell ref="BZ116:CO116"/>
    <mergeCell ref="BZ117:CO117"/>
    <mergeCell ref="CP119:DD119"/>
    <mergeCell ref="BZ121:CO121"/>
    <mergeCell ref="BZ135:CO135"/>
    <mergeCell ref="BZ122:CO122"/>
    <mergeCell ref="BZ94:CO94"/>
    <mergeCell ref="BZ102:CO102"/>
    <mergeCell ref="BZ118:CO118"/>
    <mergeCell ref="CP118:DD118"/>
    <mergeCell ref="CP117:DD117"/>
    <mergeCell ref="BZ119:CO119"/>
    <mergeCell ref="CP94:DD94"/>
    <mergeCell ref="CP105:DD105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CP86:DD86"/>
    <mergeCell ref="CP87:DD87"/>
    <mergeCell ref="BZ77:CO77"/>
    <mergeCell ref="CP98:DD98"/>
    <mergeCell ref="CP107:DD107"/>
    <mergeCell ref="CP102:DD102"/>
    <mergeCell ref="CP93:DD93"/>
    <mergeCell ref="CP101:DD101"/>
    <mergeCell ref="CP95:DD95"/>
    <mergeCell ref="CP106:DD106"/>
    <mergeCell ref="BZ78:CO78"/>
    <mergeCell ref="CP77:DD77"/>
    <mergeCell ref="CP79:DD79"/>
    <mergeCell ref="CP81:DD81"/>
    <mergeCell ref="CP83:DD83"/>
    <mergeCell ref="CP78:DD78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CP70:DD70"/>
    <mergeCell ref="CP64:DD64"/>
    <mergeCell ref="CP69:DD69"/>
    <mergeCell ref="CP67:DD67"/>
    <mergeCell ref="BZ65:CO65"/>
    <mergeCell ref="BZ67:CO67"/>
    <mergeCell ref="AC60:AH60"/>
    <mergeCell ref="AI60:BC60"/>
    <mergeCell ref="AC62:AH62"/>
    <mergeCell ref="AI61:BC61"/>
    <mergeCell ref="AI64:BC64"/>
    <mergeCell ref="BD53:BY53"/>
    <mergeCell ref="BD52:BY52"/>
    <mergeCell ref="BZ70:CO70"/>
    <mergeCell ref="BD69:BY69"/>
    <mergeCell ref="BZ69:CO69"/>
    <mergeCell ref="BZ66:CO66"/>
    <mergeCell ref="BD55:BY55"/>
    <mergeCell ref="BD63:BY63"/>
    <mergeCell ref="BD65:BY65"/>
    <mergeCell ref="BD62:BY62"/>
    <mergeCell ref="CP55:DD55"/>
    <mergeCell ref="CP52:DD52"/>
    <mergeCell ref="BZ52:CO52"/>
    <mergeCell ref="CP63:DD63"/>
    <mergeCell ref="CP60:DD60"/>
    <mergeCell ref="BZ63:CO63"/>
    <mergeCell ref="CP61:DD61"/>
    <mergeCell ref="CP59:DD59"/>
    <mergeCell ref="BZ60:CO60"/>
    <mergeCell ref="CP58:DD58"/>
    <mergeCell ref="BZ47:CO47"/>
    <mergeCell ref="BZ49:CO49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BD59:BY59"/>
    <mergeCell ref="BD70:BY70"/>
    <mergeCell ref="AC140:AH140"/>
    <mergeCell ref="B144:AB144"/>
    <mergeCell ref="B146:AB146"/>
    <mergeCell ref="B145:AB145"/>
    <mergeCell ref="AI70:BC70"/>
    <mergeCell ref="B89:AB89"/>
    <mergeCell ref="B91:AB91"/>
    <mergeCell ref="B99:AB99"/>
    <mergeCell ref="B180:AB180"/>
    <mergeCell ref="AI150:BC150"/>
    <mergeCell ref="BD136:BY136"/>
    <mergeCell ref="BD135:BY135"/>
    <mergeCell ref="AI142:BC142"/>
    <mergeCell ref="AI78:BC78"/>
    <mergeCell ref="B148:AB148"/>
    <mergeCell ref="AI134:BC134"/>
    <mergeCell ref="AC150:AH150"/>
    <mergeCell ref="B97:AB97"/>
    <mergeCell ref="B194:AB194"/>
    <mergeCell ref="B185:AB185"/>
    <mergeCell ref="B184:AB184"/>
    <mergeCell ref="B190:AB190"/>
    <mergeCell ref="B189:AB189"/>
    <mergeCell ref="B152:AB152"/>
    <mergeCell ref="B158:AB158"/>
    <mergeCell ref="B177:AB177"/>
    <mergeCell ref="B169:AB169"/>
    <mergeCell ref="B193:AB193"/>
    <mergeCell ref="B179:AB179"/>
    <mergeCell ref="BD68:BY68"/>
    <mergeCell ref="BD85:BY85"/>
    <mergeCell ref="BD74:BY74"/>
    <mergeCell ref="BD97:BY97"/>
    <mergeCell ref="BD76:BY76"/>
    <mergeCell ref="BD122:BY122"/>
    <mergeCell ref="BD152:BY152"/>
    <mergeCell ref="AI152:BC152"/>
    <mergeCell ref="BD153:BY153"/>
    <mergeCell ref="AC171:AH171"/>
    <mergeCell ref="BD75:BY75"/>
    <mergeCell ref="AC96:AH96"/>
    <mergeCell ref="BD77:BY77"/>
    <mergeCell ref="BD82:BY82"/>
    <mergeCell ref="BD87:BY87"/>
    <mergeCell ref="AC82:AH82"/>
    <mergeCell ref="BD94:BY94"/>
    <mergeCell ref="AI101:BC101"/>
    <mergeCell ref="BD142:BY142"/>
    <mergeCell ref="AC77:AH77"/>
    <mergeCell ref="BZ85:CO85"/>
    <mergeCell ref="AC78:AH78"/>
    <mergeCell ref="AC79:AH79"/>
    <mergeCell ref="AC80:AH80"/>
    <mergeCell ref="B118:AB118"/>
    <mergeCell ref="B100:AB100"/>
    <mergeCell ref="B95:AB95"/>
    <mergeCell ref="B116:AB116"/>
    <mergeCell ref="BZ88:CO88"/>
    <mergeCell ref="BD96:BY96"/>
    <mergeCell ref="B88:AB88"/>
    <mergeCell ref="B72:AB72"/>
    <mergeCell ref="B86:AB86"/>
    <mergeCell ref="AI82:BC82"/>
    <mergeCell ref="AI73:BC73"/>
    <mergeCell ref="B80:AB80"/>
    <mergeCell ref="AI77:BC77"/>
    <mergeCell ref="AI96:BC96"/>
    <mergeCell ref="AC87:AH87"/>
    <mergeCell ref="BZ92:CO92"/>
    <mergeCell ref="AI90:BC90"/>
    <mergeCell ref="B76:AB76"/>
    <mergeCell ref="B83:AB83"/>
    <mergeCell ref="B77:AB77"/>
    <mergeCell ref="B90:AB90"/>
    <mergeCell ref="BZ87:CO87"/>
    <mergeCell ref="AC83:AH83"/>
    <mergeCell ref="AI83:BC83"/>
    <mergeCell ref="BZ79:CO79"/>
    <mergeCell ref="BZ101:CO101"/>
    <mergeCell ref="BD100:BY100"/>
    <mergeCell ref="AI102:BC102"/>
    <mergeCell ref="BD102:BY102"/>
    <mergeCell ref="BZ98:CO98"/>
    <mergeCell ref="BZ100:CO100"/>
    <mergeCell ref="AI100:BC100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B105:AB105"/>
    <mergeCell ref="B109:AB109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7:BC117"/>
    <mergeCell ref="AC108:AH108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C121:AH121"/>
    <mergeCell ref="AC145:AH145"/>
    <mergeCell ref="AC144:AH144"/>
    <mergeCell ref="B136:AB136"/>
    <mergeCell ref="B138:AB138"/>
    <mergeCell ref="B140:AB140"/>
    <mergeCell ref="AC127:AH127"/>
    <mergeCell ref="AC135:AH135"/>
    <mergeCell ref="AC141:AH141"/>
    <mergeCell ref="B134:AB134"/>
    <mergeCell ref="B125:AB125"/>
    <mergeCell ref="AC134:AH134"/>
    <mergeCell ref="B135:AB135"/>
    <mergeCell ref="B139:AB139"/>
    <mergeCell ref="AC142:AH142"/>
    <mergeCell ref="B132:AB132"/>
    <mergeCell ref="AC132:AH132"/>
    <mergeCell ref="B130:AB130"/>
    <mergeCell ref="B127:AB127"/>
    <mergeCell ref="B128:AB128"/>
    <mergeCell ref="B137:AB137"/>
    <mergeCell ref="B155:AB155"/>
    <mergeCell ref="AC155:AH155"/>
    <mergeCell ref="AI155:BC155"/>
    <mergeCell ref="AC148:AH148"/>
    <mergeCell ref="B147:AB147"/>
    <mergeCell ref="AC133:AH133"/>
    <mergeCell ref="B142:AB142"/>
    <mergeCell ref="AI165:BC165"/>
    <mergeCell ref="AC165:AH165"/>
    <mergeCell ref="AI169:BC169"/>
    <mergeCell ref="AC168:AH168"/>
    <mergeCell ref="AI139:BC139"/>
    <mergeCell ref="B133:AB133"/>
    <mergeCell ref="B141:AB141"/>
    <mergeCell ref="AI158:BC158"/>
    <mergeCell ref="B162:AB162"/>
    <mergeCell ref="B166:AB166"/>
    <mergeCell ref="AC185:AH185"/>
    <mergeCell ref="AC189:AH189"/>
    <mergeCell ref="AC176:AH176"/>
    <mergeCell ref="AC177:AH177"/>
    <mergeCell ref="AC179:AH179"/>
    <mergeCell ref="AC180:AH180"/>
    <mergeCell ref="AC178:AH178"/>
    <mergeCell ref="AC186:AH186"/>
    <mergeCell ref="AC188:AH188"/>
    <mergeCell ref="AC187:AH187"/>
    <mergeCell ref="CP183:DD183"/>
    <mergeCell ref="BZ179:CO179"/>
    <mergeCell ref="BZ184:CO184"/>
    <mergeCell ref="BD181:BY181"/>
    <mergeCell ref="CP194:DD194"/>
    <mergeCell ref="BD184:BY184"/>
    <mergeCell ref="CP189:DD189"/>
    <mergeCell ref="CP187:DD187"/>
    <mergeCell ref="BD189:BY189"/>
    <mergeCell ref="BZ185:CO185"/>
    <mergeCell ref="AI197:BC197"/>
    <mergeCell ref="AC194:AH194"/>
    <mergeCell ref="AI190:BC190"/>
    <mergeCell ref="AI196:BC196"/>
    <mergeCell ref="AI180:BC180"/>
    <mergeCell ref="AC192:AH192"/>
    <mergeCell ref="AC195:AH195"/>
    <mergeCell ref="AC193:AH193"/>
    <mergeCell ref="AC190:AH190"/>
    <mergeCell ref="AI195:BC195"/>
    <mergeCell ref="BZ188:CO188"/>
    <mergeCell ref="BZ197:CO197"/>
    <mergeCell ref="BD199:BY199"/>
    <mergeCell ref="BD185:BY185"/>
    <mergeCell ref="BZ195:CO195"/>
    <mergeCell ref="CP206:DD206"/>
    <mergeCell ref="CP193:DD193"/>
    <mergeCell ref="CP196:DD196"/>
    <mergeCell ref="BZ196:CO196"/>
    <mergeCell ref="CP195:DD195"/>
    <mergeCell ref="CP214:DD214"/>
    <mergeCell ref="CP209:DD209"/>
    <mergeCell ref="CP204:DD204"/>
    <mergeCell ref="CP201:DD201"/>
    <mergeCell ref="CP202:DD202"/>
    <mergeCell ref="CP213:DD213"/>
    <mergeCell ref="CP203:DD203"/>
    <mergeCell ref="BZ244:CO244"/>
    <mergeCell ref="BZ243:CO243"/>
    <mergeCell ref="CP235:DD235"/>
    <mergeCell ref="BZ245:CO245"/>
    <mergeCell ref="CP247:DD247"/>
    <mergeCell ref="CP211:DD211"/>
    <mergeCell ref="CP215:DD215"/>
    <mergeCell ref="CP212:DD212"/>
    <mergeCell ref="BZ224:CO224"/>
    <mergeCell ref="CP224:DD224"/>
    <mergeCell ref="CP236:DD236"/>
    <mergeCell ref="CP233:DD233"/>
    <mergeCell ref="CP217:DD217"/>
    <mergeCell ref="BZ213:CO213"/>
    <mergeCell ref="BZ228:CO228"/>
    <mergeCell ref="CP249:DD249"/>
    <mergeCell ref="BZ234:CO234"/>
    <mergeCell ref="CP242:DD242"/>
    <mergeCell ref="BZ240:CO240"/>
    <mergeCell ref="BZ236:CO236"/>
    <mergeCell ref="BZ235:CO235"/>
    <mergeCell ref="CP3:DD3"/>
    <mergeCell ref="BD4:BY4"/>
    <mergeCell ref="CP4:DD4"/>
    <mergeCell ref="CP6:DD6"/>
    <mergeCell ref="CP8:DD8"/>
    <mergeCell ref="CP198:DD198"/>
    <mergeCell ref="CP208:DD208"/>
    <mergeCell ref="CP205:DD205"/>
    <mergeCell ref="CP210:DD210"/>
    <mergeCell ref="CP225:DD225"/>
    <mergeCell ref="CP207:DD207"/>
    <mergeCell ref="BZ246:CO246"/>
    <mergeCell ref="CP250:DD250"/>
    <mergeCell ref="BZ250:CO250"/>
    <mergeCell ref="BZ238:CO238"/>
    <mergeCell ref="BZ217:CO217"/>
    <mergeCell ref="BZ232:CO232"/>
    <mergeCell ref="BZ229:CO229"/>
    <mergeCell ref="BZ237:CO237"/>
    <mergeCell ref="CP216:DD216"/>
    <mergeCell ref="BZ233:CO233"/>
    <mergeCell ref="BZ231:CO231"/>
    <mergeCell ref="BZ216:CO216"/>
    <mergeCell ref="BZ230:CO230"/>
    <mergeCell ref="CP229:DD229"/>
    <mergeCell ref="CP231:DD231"/>
    <mergeCell ref="CP230:DD230"/>
    <mergeCell ref="CP232:DD232"/>
    <mergeCell ref="CP228:DD228"/>
    <mergeCell ref="CP5:DD5"/>
    <mergeCell ref="BZ326:CO326"/>
    <mergeCell ref="CP7:DD7"/>
    <mergeCell ref="CP326:DD326"/>
    <mergeCell ref="BZ269:CO269"/>
    <mergeCell ref="BZ7:CO7"/>
    <mergeCell ref="CP237:DD237"/>
    <mergeCell ref="CP238:DD238"/>
    <mergeCell ref="BZ209:CO209"/>
    <mergeCell ref="CP240:DD240"/>
    <mergeCell ref="BD5:BY5"/>
    <mergeCell ref="AI6:BC6"/>
    <mergeCell ref="AC6:AH6"/>
    <mergeCell ref="B2:DD2"/>
    <mergeCell ref="B7:AB7"/>
    <mergeCell ref="AI7:BC7"/>
    <mergeCell ref="B3:AB3"/>
    <mergeCell ref="B4:AB4"/>
    <mergeCell ref="BZ6:CO6"/>
    <mergeCell ref="B6:AB6"/>
    <mergeCell ref="B8:AB8"/>
    <mergeCell ref="BD6:BY6"/>
    <mergeCell ref="BZ8:CO8"/>
    <mergeCell ref="BD7:BY7"/>
    <mergeCell ref="BD8:BY8"/>
    <mergeCell ref="AC7:AH7"/>
    <mergeCell ref="AI8:BC8"/>
    <mergeCell ref="AC8:AH8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D13:BY13"/>
    <mergeCell ref="AC11:AH11"/>
    <mergeCell ref="AC9:AH9"/>
    <mergeCell ref="AI10:BC10"/>
    <mergeCell ref="AC10:AH10"/>
    <mergeCell ref="AI11:BC11"/>
    <mergeCell ref="BZ9:CO9"/>
    <mergeCell ref="BD10:BY10"/>
    <mergeCell ref="BD11:BY11"/>
    <mergeCell ref="BZ10:CO10"/>
    <mergeCell ref="BD9:BY9"/>
    <mergeCell ref="AI9:BC9"/>
    <mergeCell ref="AC14:AH14"/>
    <mergeCell ref="AC13:AH13"/>
    <mergeCell ref="AC12:AH12"/>
    <mergeCell ref="AI12:BC12"/>
    <mergeCell ref="AI18:BC18"/>
    <mergeCell ref="AC21:AH21"/>
    <mergeCell ref="AI14:BC14"/>
    <mergeCell ref="AC15:AH15"/>
    <mergeCell ref="AC19:AH19"/>
    <mergeCell ref="AI13:BC13"/>
    <mergeCell ref="AC16:AH16"/>
    <mergeCell ref="AC17:AH17"/>
    <mergeCell ref="AC26:AH26"/>
    <mergeCell ref="AC27:AH27"/>
    <mergeCell ref="AC22:AH22"/>
    <mergeCell ref="AC23:AH23"/>
    <mergeCell ref="AC20:AH20"/>
    <mergeCell ref="AC24:AH24"/>
    <mergeCell ref="AC18:AH18"/>
    <mergeCell ref="AC36:AH36"/>
    <mergeCell ref="B43:AB43"/>
    <mergeCell ref="B42:AB42"/>
    <mergeCell ref="B38:AB38"/>
    <mergeCell ref="B35:AB35"/>
    <mergeCell ref="B36:AB36"/>
    <mergeCell ref="AC37:AH37"/>
    <mergeCell ref="B37:AB37"/>
    <mergeCell ref="B45:AB45"/>
    <mergeCell ref="B64:AB64"/>
    <mergeCell ref="B73:AB73"/>
    <mergeCell ref="B71:AB71"/>
    <mergeCell ref="B55:AB55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9:AB39"/>
    <mergeCell ref="B40:AB40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85:AB85"/>
    <mergeCell ref="B51:AB51"/>
    <mergeCell ref="B54:AB54"/>
    <mergeCell ref="B79:AB79"/>
    <mergeCell ref="B74:AB74"/>
    <mergeCell ref="B56:AB56"/>
    <mergeCell ref="B70:AB70"/>
    <mergeCell ref="B81:AB81"/>
    <mergeCell ref="B117:AB117"/>
    <mergeCell ref="B93:AB93"/>
    <mergeCell ref="B65:AB65"/>
    <mergeCell ref="B68:AB68"/>
    <mergeCell ref="B69:AB69"/>
    <mergeCell ref="B114:AB114"/>
    <mergeCell ref="B96:AB96"/>
    <mergeCell ref="B92:AB92"/>
    <mergeCell ref="B66:AB66"/>
    <mergeCell ref="B78:AB78"/>
    <mergeCell ref="B113:AB113"/>
    <mergeCell ref="B112:AB112"/>
    <mergeCell ref="B106:AB106"/>
    <mergeCell ref="B60:AB60"/>
    <mergeCell ref="B67:AB67"/>
    <mergeCell ref="B62:AB62"/>
    <mergeCell ref="B63:AB63"/>
    <mergeCell ref="B61:AB61"/>
    <mergeCell ref="B101:AB101"/>
    <mergeCell ref="B75:AB75"/>
    <mergeCell ref="B49:AB49"/>
    <mergeCell ref="B57:AB57"/>
    <mergeCell ref="B82:AB82"/>
    <mergeCell ref="B59:AB59"/>
    <mergeCell ref="B98:AB98"/>
    <mergeCell ref="B53:AB53"/>
    <mergeCell ref="B84:AB84"/>
    <mergeCell ref="B58:AB58"/>
    <mergeCell ref="B87:AB87"/>
    <mergeCell ref="B94:AB94"/>
    <mergeCell ref="B121:AB121"/>
    <mergeCell ref="B103:AB103"/>
    <mergeCell ref="B102:AB102"/>
    <mergeCell ref="B111:AB111"/>
    <mergeCell ref="AI135:BC135"/>
    <mergeCell ref="B195:AB195"/>
    <mergeCell ref="AC170:AH170"/>
    <mergeCell ref="AI174:BC174"/>
    <mergeCell ref="AC166:AH166"/>
    <mergeCell ref="AI179:BC179"/>
    <mergeCell ref="BZ251:CO251"/>
    <mergeCell ref="BZ249:CO249"/>
    <mergeCell ref="CP272:DD272"/>
    <mergeCell ref="BZ252:CO252"/>
    <mergeCell ref="CP255:DD255"/>
    <mergeCell ref="CP251:DD251"/>
    <mergeCell ref="BZ255:CO255"/>
    <mergeCell ref="CP258:DD258"/>
    <mergeCell ref="BZ259:CO259"/>
    <mergeCell ref="CP259:DD259"/>
    <mergeCell ref="CP253:DD253"/>
    <mergeCell ref="BZ275:CO275"/>
    <mergeCell ref="CP254:DD254"/>
    <mergeCell ref="CP261:DD261"/>
    <mergeCell ref="CP275:DD275"/>
    <mergeCell ref="BZ254:CO254"/>
    <mergeCell ref="BZ261:CO261"/>
    <mergeCell ref="CP270:DD270"/>
    <mergeCell ref="BZ253:CO253"/>
    <mergeCell ref="BZ270:CO270"/>
    <mergeCell ref="CP234:DD234"/>
    <mergeCell ref="CP239:DD239"/>
    <mergeCell ref="CP245:DD245"/>
    <mergeCell ref="CP269:DD269"/>
    <mergeCell ref="CP264:DD264"/>
    <mergeCell ref="CP265:DD265"/>
    <mergeCell ref="CP266:DD266"/>
    <mergeCell ref="CP267:DD267"/>
    <mergeCell ref="CP248:DD248"/>
    <mergeCell ref="CP252:DD252"/>
    <mergeCell ref="BZ283:CO283"/>
    <mergeCell ref="CP283:DD283"/>
    <mergeCell ref="BZ278:CO278"/>
    <mergeCell ref="CP280:DD280"/>
    <mergeCell ref="CP279:DD279"/>
    <mergeCell ref="CP276:DD276"/>
    <mergeCell ref="CP274:DD274"/>
    <mergeCell ref="BZ281:CO281"/>
    <mergeCell ref="BZ296:CO296"/>
    <mergeCell ref="BZ301:CO301"/>
    <mergeCell ref="BZ294:CO294"/>
    <mergeCell ref="BZ298:CO298"/>
    <mergeCell ref="BZ295:CO295"/>
    <mergeCell ref="BZ297:CO297"/>
    <mergeCell ref="BZ299:CO299"/>
    <mergeCell ref="BZ300:CO300"/>
    <mergeCell ref="BD262:BY262"/>
    <mergeCell ref="BD255:BY255"/>
    <mergeCell ref="AI261:BC261"/>
    <mergeCell ref="AI247:BC247"/>
    <mergeCell ref="BD247:BY247"/>
    <mergeCell ref="AI250:BC250"/>
    <mergeCell ref="BD251:BY251"/>
    <mergeCell ref="AI248:BC248"/>
    <mergeCell ref="AI249:BC249"/>
    <mergeCell ref="BD249:BY249"/>
    <mergeCell ref="BD253:BY253"/>
    <mergeCell ref="AI259:BC259"/>
    <mergeCell ref="BD259:BY259"/>
    <mergeCell ref="BD254:BY254"/>
    <mergeCell ref="BD261:BY261"/>
    <mergeCell ref="AI257:BC257"/>
    <mergeCell ref="AI256:BC256"/>
    <mergeCell ref="AI258:BC258"/>
    <mergeCell ref="BD260:BY260"/>
    <mergeCell ref="BZ263:CO263"/>
    <mergeCell ref="AI263:BC263"/>
    <mergeCell ref="AI267:BC267"/>
    <mergeCell ref="AI264:BC264"/>
    <mergeCell ref="BD264:BY264"/>
    <mergeCell ref="BD263:BY263"/>
    <mergeCell ref="BD266:BY266"/>
    <mergeCell ref="AI265:BC265"/>
    <mergeCell ref="BZ265:CO265"/>
    <mergeCell ref="AI266:BC266"/>
    <mergeCell ref="CP293:DD293"/>
    <mergeCell ref="BZ290:CO290"/>
    <mergeCell ref="CP290:DD290"/>
    <mergeCell ref="CP291:DD291"/>
    <mergeCell ref="BZ293:CO293"/>
    <mergeCell ref="BZ268:CO268"/>
    <mergeCell ref="CP278:DD278"/>
    <mergeCell ref="BZ291:CO291"/>
    <mergeCell ref="CP281:DD281"/>
    <mergeCell ref="CP286:DD286"/>
    <mergeCell ref="BD314:BY314"/>
    <mergeCell ref="AI326:BC326"/>
    <mergeCell ref="BD326:BY326"/>
    <mergeCell ref="AI315:BC315"/>
    <mergeCell ref="AI310:BC310"/>
    <mergeCell ref="BD323:BY323"/>
    <mergeCell ref="BD322:BY322"/>
    <mergeCell ref="AI321:BC321"/>
    <mergeCell ref="AI324:BC324"/>
    <mergeCell ref="BD318:BY318"/>
    <mergeCell ref="BD307:BY307"/>
    <mergeCell ref="BD308:BY308"/>
    <mergeCell ref="AI307:BC307"/>
    <mergeCell ref="AC296:AH296"/>
    <mergeCell ref="AI303:BC303"/>
    <mergeCell ref="AC306:AH306"/>
    <mergeCell ref="AC307:AH307"/>
    <mergeCell ref="AC305:AH305"/>
    <mergeCell ref="AI298:BC298"/>
    <mergeCell ref="AI302:BC302"/>
    <mergeCell ref="BZ315:CO315"/>
    <mergeCell ref="BD312:BY312"/>
    <mergeCell ref="AI313:BC313"/>
    <mergeCell ref="AC309:AH309"/>
    <mergeCell ref="AC311:AH311"/>
    <mergeCell ref="AC314:AH314"/>
    <mergeCell ref="BD311:BY311"/>
    <mergeCell ref="AI311:BC311"/>
    <mergeCell ref="BD309:BY309"/>
    <mergeCell ref="BD313:BY313"/>
    <mergeCell ref="B326:AB326"/>
    <mergeCell ref="B280:AB280"/>
    <mergeCell ref="B285:AB285"/>
    <mergeCell ref="B286:AB286"/>
    <mergeCell ref="B289:AB289"/>
    <mergeCell ref="B288:AB288"/>
    <mergeCell ref="B313:AB313"/>
    <mergeCell ref="B319:AB319"/>
    <mergeCell ref="B299:AB299"/>
    <mergeCell ref="B322:AB322"/>
    <mergeCell ref="B324:AB324"/>
    <mergeCell ref="B318:AB318"/>
    <mergeCell ref="B316:AB316"/>
    <mergeCell ref="B314:AB314"/>
    <mergeCell ref="B315:AB315"/>
    <mergeCell ref="B312:AB312"/>
    <mergeCell ref="B323:AB323"/>
    <mergeCell ref="B320:AB320"/>
    <mergeCell ref="CP303:DD303"/>
    <mergeCell ref="BD315:BY315"/>
    <mergeCell ref="AC312:AH312"/>
    <mergeCell ref="AI312:BC312"/>
    <mergeCell ref="AC310:AH310"/>
    <mergeCell ref="AI309:BC309"/>
    <mergeCell ref="CP313:DD313"/>
    <mergeCell ref="BZ313:CO313"/>
    <mergeCell ref="BZ309:CO309"/>
    <mergeCell ref="CP315:DD315"/>
    <mergeCell ref="CP308:DD308"/>
    <mergeCell ref="CP306:DD306"/>
    <mergeCell ref="CP304:DD304"/>
    <mergeCell ref="CP310:DD310"/>
    <mergeCell ref="CP307:DD307"/>
    <mergeCell ref="CP305:DD305"/>
    <mergeCell ref="CP298:DD298"/>
    <mergeCell ref="CP292:DD292"/>
    <mergeCell ref="CP289:DD289"/>
    <mergeCell ref="CP312:DD312"/>
    <mergeCell ref="CP314:DD314"/>
    <mergeCell ref="CP300:DD300"/>
    <mergeCell ref="CP301:DD301"/>
    <mergeCell ref="CP296:DD296"/>
    <mergeCell ref="CP302:DD302"/>
    <mergeCell ref="CP299:DD299"/>
    <mergeCell ref="CP263:DD263"/>
    <mergeCell ref="CP287:DD287"/>
    <mergeCell ref="BZ267:CO267"/>
    <mergeCell ref="BD281:BY281"/>
    <mergeCell ref="BD278:BY278"/>
    <mergeCell ref="BD277:BY277"/>
    <mergeCell ref="BZ279:CO279"/>
    <mergeCell ref="BD273:BY273"/>
    <mergeCell ref="BZ272:CO272"/>
    <mergeCell ref="BZ264:CO264"/>
    <mergeCell ref="BZ262:CO262"/>
    <mergeCell ref="BZ307:CO307"/>
    <mergeCell ref="BZ312:CO312"/>
    <mergeCell ref="BD300:BY300"/>
    <mergeCell ref="BZ310:CO310"/>
    <mergeCell ref="CP311:DD311"/>
    <mergeCell ref="CP309:DD309"/>
    <mergeCell ref="BZ311:CO311"/>
    <mergeCell ref="BD303:BY303"/>
    <mergeCell ref="BD310:BY310"/>
    <mergeCell ref="BD306:BY306"/>
    <mergeCell ref="BD274:BY274"/>
    <mergeCell ref="BZ292:CO292"/>
    <mergeCell ref="BD293:BY293"/>
    <mergeCell ref="BD287:BY287"/>
    <mergeCell ref="BD292:BY292"/>
    <mergeCell ref="BD291:BY291"/>
    <mergeCell ref="BD295:BY295"/>
    <mergeCell ref="BD280:BY280"/>
    <mergeCell ref="BZ276:CO276"/>
    <mergeCell ref="BZ266:CO266"/>
    <mergeCell ref="BD270:BY270"/>
    <mergeCell ref="AC271:AH271"/>
    <mergeCell ref="AC268:AH268"/>
    <mergeCell ref="BD272:BY272"/>
    <mergeCell ref="BD267:BY267"/>
    <mergeCell ref="BZ271:CO271"/>
    <mergeCell ref="AI270:BC270"/>
    <mergeCell ref="BD268:BY268"/>
    <mergeCell ref="BD269:BY269"/>
    <mergeCell ref="AI262:BC262"/>
    <mergeCell ref="AC265:AH265"/>
    <mergeCell ref="B262:AB262"/>
    <mergeCell ref="AC261:AH261"/>
    <mergeCell ref="AC262:AH262"/>
    <mergeCell ref="B268:AB268"/>
    <mergeCell ref="B261:AB261"/>
    <mergeCell ref="AC267:AH267"/>
    <mergeCell ref="B265:AB265"/>
    <mergeCell ref="AI268:BC268"/>
    <mergeCell ref="B255:AB255"/>
    <mergeCell ref="AC252:AH252"/>
    <mergeCell ref="B250:AB250"/>
    <mergeCell ref="B252:AB252"/>
    <mergeCell ref="B258:AB258"/>
    <mergeCell ref="B256:AB256"/>
    <mergeCell ref="AC256:AH256"/>
    <mergeCell ref="B253:AB253"/>
    <mergeCell ref="B257:AB257"/>
    <mergeCell ref="B251:AB251"/>
    <mergeCell ref="AC241:AH241"/>
    <mergeCell ref="AC244:AH244"/>
    <mergeCell ref="B243:AB243"/>
    <mergeCell ref="B245:AB245"/>
    <mergeCell ref="AC236:AH236"/>
    <mergeCell ref="AC243:AH243"/>
    <mergeCell ref="B238:AB238"/>
    <mergeCell ref="AC240:AH240"/>
    <mergeCell ref="AC238:AH238"/>
    <mergeCell ref="B240:AB240"/>
    <mergeCell ref="AC212:AH212"/>
    <mergeCell ref="B237:AB237"/>
    <mergeCell ref="AC235:AH235"/>
    <mergeCell ref="B228:AB228"/>
    <mergeCell ref="AC217:AH217"/>
    <mergeCell ref="B213:AB213"/>
    <mergeCell ref="B232:AB232"/>
    <mergeCell ref="AC233:AH233"/>
    <mergeCell ref="AC230:AH230"/>
    <mergeCell ref="B215:AB215"/>
    <mergeCell ref="B210:AB210"/>
    <mergeCell ref="B207:AB207"/>
    <mergeCell ref="B202:AB202"/>
    <mergeCell ref="AC207:AH207"/>
    <mergeCell ref="AC204:AH204"/>
    <mergeCell ref="AC205:AH205"/>
    <mergeCell ref="AC209:AH209"/>
    <mergeCell ref="B209:AB209"/>
    <mergeCell ref="AC208:AH208"/>
    <mergeCell ref="AC200:AH200"/>
    <mergeCell ref="AC198:AH198"/>
    <mergeCell ref="AC203:AH203"/>
    <mergeCell ref="AI203:BC203"/>
    <mergeCell ref="BD203:BY203"/>
    <mergeCell ref="AI204:BC204"/>
    <mergeCell ref="BD202:BY202"/>
    <mergeCell ref="AC202:AH202"/>
    <mergeCell ref="AI198:BC198"/>
    <mergeCell ref="AI202:BC202"/>
    <mergeCell ref="AI28:BC28"/>
    <mergeCell ref="AC30:AH30"/>
    <mergeCell ref="AC84:AH84"/>
    <mergeCell ref="AI172:BC172"/>
    <mergeCell ref="AC41:AH41"/>
    <mergeCell ref="AC33:AH33"/>
    <mergeCell ref="AC40:AH40"/>
    <mergeCell ref="AC38:AH38"/>
    <mergeCell ref="AC39:AH39"/>
    <mergeCell ref="AC34:AH34"/>
    <mergeCell ref="AI15:BC15"/>
    <mergeCell ref="AI33:BC33"/>
    <mergeCell ref="AI49:BC49"/>
    <mergeCell ref="AI54:BC54"/>
    <mergeCell ref="AI16:BC16"/>
    <mergeCell ref="AI45:BC45"/>
    <mergeCell ref="AI24:BC24"/>
    <mergeCell ref="AI51:BC51"/>
    <mergeCell ref="AI37:BC37"/>
    <mergeCell ref="AI48:BC48"/>
    <mergeCell ref="AI19:BC19"/>
    <mergeCell ref="AC117:AH117"/>
    <mergeCell ref="AC103:AH103"/>
    <mergeCell ref="AI104:BC104"/>
    <mergeCell ref="AI97:BC97"/>
    <mergeCell ref="AC85:AH85"/>
    <mergeCell ref="AC76:AH76"/>
    <mergeCell ref="AC71:AH71"/>
    <mergeCell ref="AC68:AH68"/>
    <mergeCell ref="AC28:AH28"/>
    <mergeCell ref="AC42:AH42"/>
    <mergeCell ref="AC70:AH70"/>
    <mergeCell ref="AC44:AH44"/>
    <mergeCell ref="AI62:BC62"/>
    <mergeCell ref="AC69:AH69"/>
    <mergeCell ref="AC56:AH56"/>
    <mergeCell ref="AC47:AH47"/>
    <mergeCell ref="AI55:BC55"/>
    <mergeCell ref="AI50:BC50"/>
    <mergeCell ref="AC50:AH50"/>
    <mergeCell ref="AC51:AH51"/>
    <mergeCell ref="AI47:BC47"/>
    <mergeCell ref="AC48:AH48"/>
    <mergeCell ref="AC49:AH49"/>
    <mergeCell ref="AC54:AH54"/>
    <mergeCell ref="AI39:BC39"/>
    <mergeCell ref="AC45:AH45"/>
    <mergeCell ref="AC46:AH46"/>
    <mergeCell ref="AI44:BC44"/>
    <mergeCell ref="AC43:AH43"/>
    <mergeCell ref="AI40:BC40"/>
    <mergeCell ref="AI26:BC26"/>
    <mergeCell ref="AC58:AH58"/>
    <mergeCell ref="AI53:BC53"/>
    <mergeCell ref="AI56:BC56"/>
    <mergeCell ref="AI52:BC52"/>
    <mergeCell ref="AC52:AH52"/>
    <mergeCell ref="AI42:BC42"/>
    <mergeCell ref="AI27:BC27"/>
    <mergeCell ref="AC55:AH55"/>
    <mergeCell ref="CP20:DD20"/>
    <mergeCell ref="CP46:DD46"/>
    <mergeCell ref="CP49:DD49"/>
    <mergeCell ref="AC35:AH35"/>
    <mergeCell ref="AI20:BC20"/>
    <mergeCell ref="CP40:DD40"/>
    <mergeCell ref="BZ42:CO42"/>
    <mergeCell ref="CP45:DD45"/>
    <mergeCell ref="CP44:DD44"/>
    <mergeCell ref="BD40:BY40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BD14:BY14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7:BY17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AI22:BC22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41:BY41"/>
    <mergeCell ref="BD120:BY120"/>
    <mergeCell ref="BZ120:CO120"/>
    <mergeCell ref="BZ115:CO115"/>
    <mergeCell ref="BZ44:CO44"/>
    <mergeCell ref="CP90:DD90"/>
    <mergeCell ref="CP116:DD116"/>
    <mergeCell ref="BZ110:CO110"/>
    <mergeCell ref="CP109:DD109"/>
    <mergeCell ref="CP92:DD92"/>
    <mergeCell ref="CP89:DD89"/>
    <mergeCell ref="BD115:BY115"/>
    <mergeCell ref="BZ104:CO104"/>
    <mergeCell ref="BD106:BY106"/>
    <mergeCell ref="BZ107:CO107"/>
    <mergeCell ref="BD117:BY117"/>
    <mergeCell ref="BD116:BY116"/>
    <mergeCell ref="BZ105:CO105"/>
    <mergeCell ref="BZ106:CO106"/>
    <mergeCell ref="BZ111:CO111"/>
    <mergeCell ref="BD108:BY108"/>
    <mergeCell ref="CP144:DD144"/>
    <mergeCell ref="CP139:DD139"/>
    <mergeCell ref="CP142:DD142"/>
    <mergeCell ref="CP140:DD140"/>
    <mergeCell ref="BZ123:CO123"/>
    <mergeCell ref="BZ134:CO134"/>
    <mergeCell ref="CP134:DD134"/>
    <mergeCell ref="CP135:DD135"/>
    <mergeCell ref="CP133:DD133"/>
    <mergeCell ref="CP138:DD138"/>
    <mergeCell ref="BZ153:CO153"/>
    <mergeCell ref="CP156:DD156"/>
    <mergeCell ref="CP150:DD150"/>
    <mergeCell ref="CP152:DD152"/>
    <mergeCell ref="BD124:BY124"/>
    <mergeCell ref="BZ124:CO124"/>
    <mergeCell ref="CP143:DD143"/>
    <mergeCell ref="CP147:DD147"/>
    <mergeCell ref="BZ147:CO147"/>
    <mergeCell ref="CP137:DD137"/>
    <mergeCell ref="CP115:DD115"/>
    <mergeCell ref="BZ71:CO71"/>
    <mergeCell ref="BZ68:CO68"/>
    <mergeCell ref="CP85:DD85"/>
    <mergeCell ref="CP80:DD80"/>
    <mergeCell ref="CP84:DD84"/>
    <mergeCell ref="BZ89:CO89"/>
    <mergeCell ref="BZ90:CO90"/>
    <mergeCell ref="BZ74:CO74"/>
    <mergeCell ref="BZ97:CO97"/>
    <mergeCell ref="CP53:DD53"/>
    <mergeCell ref="BZ62:CO62"/>
    <mergeCell ref="BZ53:CO53"/>
    <mergeCell ref="CP62:DD62"/>
    <mergeCell ref="BZ54:CO54"/>
    <mergeCell ref="CP112:DD112"/>
    <mergeCell ref="CP104:DD104"/>
    <mergeCell ref="CP91:DD91"/>
    <mergeCell ref="BZ99:CO99"/>
    <mergeCell ref="BZ96:CO96"/>
    <mergeCell ref="CP57:DD57"/>
    <mergeCell ref="CP56:DD56"/>
    <mergeCell ref="CP88:DD88"/>
    <mergeCell ref="BZ84:CO84"/>
    <mergeCell ref="BZ75:CO75"/>
    <mergeCell ref="BZ59:CO59"/>
    <mergeCell ref="CP65:DD65"/>
    <mergeCell ref="BZ64:CO64"/>
    <mergeCell ref="BZ83:CO83"/>
    <mergeCell ref="BZ82:CO82"/>
    <mergeCell ref="CP50:DD50"/>
    <mergeCell ref="CP48:DD48"/>
    <mergeCell ref="CP47:DD47"/>
    <mergeCell ref="BD44:BY44"/>
    <mergeCell ref="CP38:DD38"/>
    <mergeCell ref="BD37:BY37"/>
    <mergeCell ref="BZ38:CO38"/>
    <mergeCell ref="BD38:BY38"/>
    <mergeCell ref="BZ41:CO41"/>
    <mergeCell ref="BZ39:CO39"/>
    <mergeCell ref="BD39:BY39"/>
    <mergeCell ref="CP39:DD39"/>
    <mergeCell ref="BZ40:CO40"/>
    <mergeCell ref="CP21:DD21"/>
    <mergeCell ref="CP30:DD30"/>
    <mergeCell ref="BD26:BY26"/>
    <mergeCell ref="CP23:DD23"/>
    <mergeCell ref="BZ23:CO23"/>
    <mergeCell ref="BD27:BY27"/>
    <mergeCell ref="BD23:BY23"/>
    <mergeCell ref="BZ27:CO27"/>
    <mergeCell ref="BD33:BY33"/>
    <mergeCell ref="BZ24:CO24"/>
    <mergeCell ref="BZ25:CO25"/>
    <mergeCell ref="BD21:BY21"/>
    <mergeCell ref="BD24:BY24"/>
    <mergeCell ref="BD22:BY22"/>
    <mergeCell ref="BZ28:CO28"/>
    <mergeCell ref="AI17:BC17"/>
    <mergeCell ref="CP29:DD29"/>
    <mergeCell ref="CP27:DD27"/>
    <mergeCell ref="CP28:DD28"/>
    <mergeCell ref="BD28:BY28"/>
    <mergeCell ref="BZ26:CO26"/>
    <mergeCell ref="BZ22:CO22"/>
    <mergeCell ref="BZ18:CO18"/>
    <mergeCell ref="CP24:DD24"/>
    <mergeCell ref="AI23:BC23"/>
    <mergeCell ref="BD19:BY19"/>
    <mergeCell ref="BZ21:CO21"/>
    <mergeCell ref="CP36:DD36"/>
    <mergeCell ref="BD25:BY25"/>
    <mergeCell ref="CP32:DD32"/>
    <mergeCell ref="BD34:BY34"/>
    <mergeCell ref="BZ34:CO34"/>
    <mergeCell ref="BD20:BY20"/>
    <mergeCell ref="CP26:DD26"/>
    <mergeCell ref="CP33:DD33"/>
    <mergeCell ref="CP25:DD25"/>
    <mergeCell ref="BZ29:CO29"/>
    <mergeCell ref="AC31:AH31"/>
    <mergeCell ref="BD32:BY32"/>
    <mergeCell ref="BZ32:CO32"/>
    <mergeCell ref="AC29:AH29"/>
    <mergeCell ref="AC25:AH25"/>
    <mergeCell ref="CP31:DD31"/>
    <mergeCell ref="CP35:DD35"/>
    <mergeCell ref="BZ31:CO31"/>
    <mergeCell ref="AI31:BC31"/>
    <mergeCell ref="BD31:BY31"/>
    <mergeCell ref="AI25:BC25"/>
    <mergeCell ref="BZ35:CO35"/>
    <mergeCell ref="AI30:BC30"/>
    <mergeCell ref="BD30:BY30"/>
    <mergeCell ref="AI29:BC29"/>
    <mergeCell ref="BD29:BY29"/>
    <mergeCell ref="AI38:BC38"/>
    <mergeCell ref="BZ36:CO36"/>
    <mergeCell ref="BD36:BY36"/>
    <mergeCell ref="BZ30:CO30"/>
    <mergeCell ref="BZ37:CO37"/>
    <mergeCell ref="AI36:BC36"/>
    <mergeCell ref="AI34:BC34"/>
    <mergeCell ref="BZ33:CO33"/>
    <mergeCell ref="AC90:AH90"/>
    <mergeCell ref="AC88:AH88"/>
    <mergeCell ref="AC95:AH95"/>
    <mergeCell ref="AC86:AH86"/>
    <mergeCell ref="BD35:BY35"/>
    <mergeCell ref="AI32:BC32"/>
    <mergeCell ref="AC32:AH32"/>
    <mergeCell ref="BD43:BY43"/>
    <mergeCell ref="BD91:BY91"/>
    <mergeCell ref="BD50:BY50"/>
    <mergeCell ref="AI41:BC41"/>
    <mergeCell ref="BZ45:CO45"/>
    <mergeCell ref="BD84:BY84"/>
    <mergeCell ref="BD80:BY80"/>
    <mergeCell ref="BZ48:CO48"/>
    <mergeCell ref="BZ80:CO80"/>
    <mergeCell ref="BD83:BY83"/>
    <mergeCell ref="BZ56:CO56"/>
    <mergeCell ref="BD48:BY48"/>
    <mergeCell ref="BZ72:CO72"/>
    <mergeCell ref="AC97:AH97"/>
    <mergeCell ref="AI88:BC88"/>
    <mergeCell ref="AI84:BC84"/>
    <mergeCell ref="AC94:AH94"/>
    <mergeCell ref="AI87:BC87"/>
    <mergeCell ref="AI91:BC91"/>
    <mergeCell ref="AI85:BC85"/>
    <mergeCell ref="AI92:BC92"/>
    <mergeCell ref="AC92:AH92"/>
    <mergeCell ref="AI86:BC86"/>
    <mergeCell ref="CP41:DD41"/>
    <mergeCell ref="AI46:BC46"/>
    <mergeCell ref="BD42:BY42"/>
    <mergeCell ref="BZ43:CO43"/>
    <mergeCell ref="AI43:BC43"/>
    <mergeCell ref="CP43:DD43"/>
    <mergeCell ref="CP42:DD42"/>
    <mergeCell ref="BD46:BY46"/>
    <mergeCell ref="BZ46:CO46"/>
    <mergeCell ref="BD45:BY45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BZ57:CO57"/>
    <mergeCell ref="BD81:BY81"/>
    <mergeCell ref="BD61:BY61"/>
    <mergeCell ref="BD60:BY60"/>
    <mergeCell ref="BZ76:CO76"/>
    <mergeCell ref="BD78:BY78"/>
    <mergeCell ref="BZ61:CO61"/>
    <mergeCell ref="BD71:BY71"/>
    <mergeCell ref="BD73:BY73"/>
    <mergeCell ref="BZ73:CO73"/>
    <mergeCell ref="AI57:BC57"/>
    <mergeCell ref="BD66:BY66"/>
    <mergeCell ref="BD64:BY64"/>
    <mergeCell ref="AI76:BC76"/>
    <mergeCell ref="AC59:AH59"/>
    <mergeCell ref="AI58:BC58"/>
    <mergeCell ref="AI63:BC63"/>
    <mergeCell ref="AC57:AH57"/>
    <mergeCell ref="AC61:AH61"/>
    <mergeCell ref="BD72:BY72"/>
    <mergeCell ref="AC64:AH64"/>
    <mergeCell ref="AC67:AH67"/>
    <mergeCell ref="AC65:AH65"/>
    <mergeCell ref="AC66:AH66"/>
    <mergeCell ref="AI59:BC59"/>
    <mergeCell ref="AI67:BC67"/>
    <mergeCell ref="AI66:BC66"/>
    <mergeCell ref="AI65:BC65"/>
    <mergeCell ref="BD67:BY67"/>
    <mergeCell ref="AI99:BC99"/>
    <mergeCell ref="AI89:BC89"/>
    <mergeCell ref="AI93:BC93"/>
    <mergeCell ref="AI79:BC79"/>
    <mergeCell ref="AI81:BC81"/>
    <mergeCell ref="AI94:BC94"/>
    <mergeCell ref="AI95:BC95"/>
    <mergeCell ref="BD86:BY86"/>
    <mergeCell ref="AI69:BC69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CP108:DD108"/>
    <mergeCell ref="AI80:BC80"/>
    <mergeCell ref="BZ81:CO81"/>
    <mergeCell ref="CP111:DD111"/>
    <mergeCell ref="CP146:DD146"/>
    <mergeCell ref="AI108:BC108"/>
    <mergeCell ref="BD90:BY90"/>
    <mergeCell ref="BD89:BY89"/>
    <mergeCell ref="BZ86:CO86"/>
    <mergeCell ref="BZ103:CO103"/>
    <mergeCell ref="BZ152:CO152"/>
    <mergeCell ref="CP157:DD157"/>
    <mergeCell ref="BD156:BY156"/>
    <mergeCell ref="CP153:DD153"/>
    <mergeCell ref="AC81:AH81"/>
    <mergeCell ref="BD79:BY79"/>
    <mergeCell ref="CP113:DD113"/>
    <mergeCell ref="BZ113:CO113"/>
    <mergeCell ref="BD99:BY99"/>
    <mergeCell ref="BD103:BY103"/>
    <mergeCell ref="BD147:BY147"/>
    <mergeCell ref="BZ150:CO150"/>
    <mergeCell ref="BZ149:CO149"/>
    <mergeCell ref="BZ156:CO156"/>
    <mergeCell ref="CP151:DD151"/>
    <mergeCell ref="BD161:BY161"/>
    <mergeCell ref="CP161:DD161"/>
    <mergeCell ref="BZ160:CO160"/>
    <mergeCell ref="CP148:DD148"/>
    <mergeCell ref="CP159:DD159"/>
    <mergeCell ref="BD166:BY166"/>
    <mergeCell ref="BZ159:CO159"/>
    <mergeCell ref="BZ158:CO158"/>
    <mergeCell ref="CP158:DD158"/>
    <mergeCell ref="BZ157:CO157"/>
    <mergeCell ref="BD164:BY164"/>
    <mergeCell ref="BD159:BY159"/>
    <mergeCell ref="CP165:DD165"/>
    <mergeCell ref="BZ172:CO172"/>
    <mergeCell ref="CP182:DD182"/>
    <mergeCell ref="BD158:BY158"/>
    <mergeCell ref="BD167:BY167"/>
    <mergeCell ref="BZ173:CO173"/>
    <mergeCell ref="BD173:BY173"/>
    <mergeCell ref="BD160:BY160"/>
    <mergeCell ref="BZ165:CO165"/>
    <mergeCell ref="BZ161:CO161"/>
    <mergeCell ref="CP160:DD160"/>
    <mergeCell ref="BD162:BY162"/>
    <mergeCell ref="BZ163:CO163"/>
    <mergeCell ref="BD165:BY165"/>
    <mergeCell ref="CP174:DD174"/>
    <mergeCell ref="CP162:DD162"/>
    <mergeCell ref="CP166:DD166"/>
    <mergeCell ref="BZ162:CO162"/>
    <mergeCell ref="CP164:DD164"/>
    <mergeCell ref="CP168:DD168"/>
    <mergeCell ref="AI177:BC177"/>
    <mergeCell ref="BD172:BY172"/>
    <mergeCell ref="BZ167:CO167"/>
    <mergeCell ref="BD174:BY174"/>
    <mergeCell ref="BZ177:CO177"/>
    <mergeCell ref="BZ176:CO176"/>
    <mergeCell ref="BZ171:CO171"/>
    <mergeCell ref="BZ169:CO169"/>
    <mergeCell ref="AI167:BC167"/>
    <mergeCell ref="AI159:BC159"/>
    <mergeCell ref="AI176:BC176"/>
    <mergeCell ref="AC174:AH174"/>
    <mergeCell ref="AC175:AH175"/>
    <mergeCell ref="AC173:AH173"/>
    <mergeCell ref="AI171:BC171"/>
    <mergeCell ref="AI162:BC162"/>
    <mergeCell ref="AC169:AH169"/>
    <mergeCell ref="AC164:AH164"/>
    <mergeCell ref="AI166:BC166"/>
    <mergeCell ref="BZ174:CO174"/>
    <mergeCell ref="CP176:DD176"/>
    <mergeCell ref="AI156:BC156"/>
    <mergeCell ref="AI154:BC154"/>
    <mergeCell ref="AI161:BC161"/>
    <mergeCell ref="BD163:BY163"/>
    <mergeCell ref="BZ166:CO166"/>
    <mergeCell ref="BD157:BY157"/>
    <mergeCell ref="BD168:BY168"/>
    <mergeCell ref="AI160:BC160"/>
    <mergeCell ref="BD178:BY178"/>
    <mergeCell ref="AI188:BC188"/>
    <mergeCell ref="AI178:BC178"/>
    <mergeCell ref="CP167:DD167"/>
    <mergeCell ref="BZ168:CO168"/>
    <mergeCell ref="CP169:DD169"/>
    <mergeCell ref="BZ170:CO170"/>
    <mergeCell ref="BD176:BY176"/>
    <mergeCell ref="AI175:BC175"/>
    <mergeCell ref="BZ182:CO182"/>
    <mergeCell ref="B178:AB178"/>
    <mergeCell ref="BD182:BY182"/>
    <mergeCell ref="BD186:BY186"/>
    <mergeCell ref="BZ178:CO178"/>
    <mergeCell ref="BD177:BY177"/>
    <mergeCell ref="BZ175:CO175"/>
    <mergeCell ref="AI183:BC183"/>
    <mergeCell ref="AI186:BC186"/>
    <mergeCell ref="BD180:BY180"/>
    <mergeCell ref="AI182:BC182"/>
    <mergeCell ref="BZ183:CO183"/>
    <mergeCell ref="CP180:DD180"/>
    <mergeCell ref="B309:AB309"/>
    <mergeCell ref="B291:AB291"/>
    <mergeCell ref="B298:AB298"/>
    <mergeCell ref="B290:AB290"/>
    <mergeCell ref="B282:AB282"/>
    <mergeCell ref="BZ181:CO181"/>
    <mergeCell ref="CP185:DD185"/>
    <mergeCell ref="BD183:BY183"/>
    <mergeCell ref="AI185:BC185"/>
    <mergeCell ref="B205:AB205"/>
    <mergeCell ref="B203:AB203"/>
    <mergeCell ref="B204:AB204"/>
    <mergeCell ref="B187:AB187"/>
    <mergeCell ref="B188:AB188"/>
    <mergeCell ref="B186:AB186"/>
    <mergeCell ref="AI189:BC189"/>
    <mergeCell ref="AC201:AH201"/>
    <mergeCell ref="B196:AB196"/>
    <mergeCell ref="AC280:AH280"/>
    <mergeCell ref="AI192:BC192"/>
    <mergeCell ref="B198:AB198"/>
    <mergeCell ref="B201:AB201"/>
    <mergeCell ref="B200:AB200"/>
    <mergeCell ref="AC199:AH199"/>
    <mergeCell ref="AI244:BC244"/>
    <mergeCell ref="B197:AB197"/>
    <mergeCell ref="B199:AB199"/>
    <mergeCell ref="AC196:AH196"/>
    <mergeCell ref="AI245:BC245"/>
    <mergeCell ref="AC301:AH301"/>
    <mergeCell ref="AC297:AH297"/>
    <mergeCell ref="AC247:AH247"/>
    <mergeCell ref="B311:AB311"/>
    <mergeCell ref="B310:AB310"/>
    <mergeCell ref="AI273:BC273"/>
    <mergeCell ref="B264:AB264"/>
    <mergeCell ref="AC263:AH263"/>
    <mergeCell ref="AC278:AH278"/>
    <mergeCell ref="B241:AB241"/>
    <mergeCell ref="B266:AB266"/>
    <mergeCell ref="AC253:AH253"/>
    <mergeCell ref="B244:AB244"/>
    <mergeCell ref="AC246:AH246"/>
    <mergeCell ref="AI308:BC308"/>
    <mergeCell ref="AI243:BC243"/>
    <mergeCell ref="AI254:BC254"/>
    <mergeCell ref="AI251:BC251"/>
    <mergeCell ref="B263:AB263"/>
    <mergeCell ref="AC317:AH317"/>
    <mergeCell ref="AI314:BC314"/>
    <mergeCell ref="AC323:AH323"/>
    <mergeCell ref="AI317:BC317"/>
    <mergeCell ref="AC316:AH316"/>
    <mergeCell ref="AC315:AH315"/>
    <mergeCell ref="AI322:BC322"/>
    <mergeCell ref="AI323:BC323"/>
    <mergeCell ref="AC318:AH318"/>
    <mergeCell ref="AC313:AH313"/>
    <mergeCell ref="AC308:AH308"/>
    <mergeCell ref="AC284:AH284"/>
    <mergeCell ref="AC304:AH304"/>
    <mergeCell ref="AC277:AH277"/>
    <mergeCell ref="AC298:AH298"/>
    <mergeCell ref="AC300:AH300"/>
    <mergeCell ref="AC303:AH303"/>
    <mergeCell ref="AC279:AH279"/>
    <mergeCell ref="AC285:AH285"/>
    <mergeCell ref="BZ308:CO308"/>
    <mergeCell ref="CP321:DD321"/>
    <mergeCell ref="BD324:BY324"/>
    <mergeCell ref="BZ317:CO317"/>
    <mergeCell ref="AI316:BC316"/>
    <mergeCell ref="BD317:BY317"/>
    <mergeCell ref="CP317:DD317"/>
    <mergeCell ref="BD316:BY316"/>
    <mergeCell ref="BD320:BY320"/>
    <mergeCell ref="BZ314:CO314"/>
    <mergeCell ref="CP324:DD324"/>
    <mergeCell ref="BZ323:CO323"/>
    <mergeCell ref="CP323:DD323"/>
    <mergeCell ref="BZ324:CO324"/>
    <mergeCell ref="BD321:BY321"/>
    <mergeCell ref="BZ322:CO322"/>
    <mergeCell ref="BZ321:CO321"/>
    <mergeCell ref="CP322:DD322"/>
    <mergeCell ref="BZ318:CO318"/>
    <mergeCell ref="BZ320:CO320"/>
    <mergeCell ref="AI318:BC318"/>
    <mergeCell ref="AC321:AH321"/>
    <mergeCell ref="BZ319:CO319"/>
    <mergeCell ref="AI320:BC320"/>
    <mergeCell ref="BD319:BY319"/>
    <mergeCell ref="CP318:DD318"/>
    <mergeCell ref="B321:AB321"/>
    <mergeCell ref="BZ316:CO316"/>
    <mergeCell ref="B317:AB317"/>
    <mergeCell ref="CP320:DD320"/>
    <mergeCell ref="AI319:BC319"/>
    <mergeCell ref="CP319:DD319"/>
    <mergeCell ref="AC320:AH320"/>
    <mergeCell ref="AC319:AH319"/>
    <mergeCell ref="CP316:DD316"/>
    <mergeCell ref="AC245:AH245"/>
    <mergeCell ref="B249:AB249"/>
    <mergeCell ref="AC249:AH249"/>
    <mergeCell ref="AC242:AH242"/>
    <mergeCell ref="B242:AB242"/>
    <mergeCell ref="B246:AB246"/>
    <mergeCell ref="B247:AB247"/>
    <mergeCell ref="B248:AB248"/>
    <mergeCell ref="B231:AB231"/>
    <mergeCell ref="AC231:AH231"/>
    <mergeCell ref="B233:AB233"/>
    <mergeCell ref="B235:AB235"/>
    <mergeCell ref="B216:AB216"/>
    <mergeCell ref="B224:AB224"/>
    <mergeCell ref="B225:AB225"/>
    <mergeCell ref="AC225:AH225"/>
    <mergeCell ref="B222:AB222"/>
    <mergeCell ref="AC222:AH222"/>
    <mergeCell ref="B301:AB301"/>
    <mergeCell ref="B303:AB303"/>
    <mergeCell ref="B302:AB302"/>
    <mergeCell ref="B300:AB300"/>
    <mergeCell ref="B304:AB304"/>
    <mergeCell ref="AC232:AH232"/>
    <mergeCell ref="AC234:AH234"/>
    <mergeCell ref="B236:AB236"/>
    <mergeCell ref="AC302:AH302"/>
    <mergeCell ref="AC255:AH255"/>
    <mergeCell ref="B296:AB296"/>
    <mergeCell ref="B287:AB287"/>
    <mergeCell ref="AC292:AH292"/>
    <mergeCell ref="B281:AB281"/>
    <mergeCell ref="AC293:AH293"/>
    <mergeCell ref="B308:AB308"/>
    <mergeCell ref="B305:AB305"/>
    <mergeCell ref="B307:AB307"/>
    <mergeCell ref="B306:AB306"/>
    <mergeCell ref="B297:AB297"/>
    <mergeCell ref="B278:AB278"/>
    <mergeCell ref="B273:AB273"/>
    <mergeCell ref="B272:AB272"/>
    <mergeCell ref="AC272:AH272"/>
    <mergeCell ref="AI275:BC275"/>
    <mergeCell ref="BD271:BY271"/>
    <mergeCell ref="B275:AB275"/>
    <mergeCell ref="AC275:AH275"/>
    <mergeCell ref="BD275:BY275"/>
    <mergeCell ref="AI289:BC289"/>
    <mergeCell ref="AI286:BC286"/>
    <mergeCell ref="AI292:BC292"/>
    <mergeCell ref="AI277:BC277"/>
    <mergeCell ref="BD286:BY286"/>
    <mergeCell ref="AI276:BC276"/>
    <mergeCell ref="BD288:BY288"/>
    <mergeCell ref="BD283:BY283"/>
    <mergeCell ref="BD282:BY282"/>
    <mergeCell ref="AC269:AH269"/>
    <mergeCell ref="AC264:AH264"/>
    <mergeCell ref="AC266:AH266"/>
    <mergeCell ref="AI287:BC287"/>
    <mergeCell ref="B271:AB271"/>
    <mergeCell ref="AC270:AH270"/>
    <mergeCell ref="AI284:BC284"/>
    <mergeCell ref="AI278:BC278"/>
    <mergeCell ref="B267:AB267"/>
    <mergeCell ref="AI269:BC269"/>
    <mergeCell ref="BZ289:CO289"/>
    <mergeCell ref="BD289:BY289"/>
    <mergeCell ref="AC282:AH282"/>
    <mergeCell ref="BZ274:CO274"/>
    <mergeCell ref="AC273:AH273"/>
    <mergeCell ref="B270:AB270"/>
    <mergeCell ref="AC276:AH276"/>
    <mergeCell ref="B277:AB277"/>
    <mergeCell ref="AI271:BC271"/>
    <mergeCell ref="BD284:BY284"/>
    <mergeCell ref="AC206:AH206"/>
    <mergeCell ref="AC210:AH210"/>
    <mergeCell ref="B217:AB217"/>
    <mergeCell ref="B208:AB208"/>
    <mergeCell ref="B212:AB212"/>
    <mergeCell ref="B239:AB239"/>
    <mergeCell ref="AC228:AH228"/>
    <mergeCell ref="B220:AB220"/>
    <mergeCell ref="B229:AB229"/>
    <mergeCell ref="B230:AB230"/>
    <mergeCell ref="AI300:BC300"/>
    <mergeCell ref="AC291:AH291"/>
    <mergeCell ref="AC294:AH294"/>
    <mergeCell ref="AC281:AH281"/>
    <mergeCell ref="AI281:BC281"/>
    <mergeCell ref="B292:AB292"/>
    <mergeCell ref="AI291:BC291"/>
    <mergeCell ref="AI299:BC299"/>
    <mergeCell ref="AI297:BC297"/>
    <mergeCell ref="AC289:AH289"/>
    <mergeCell ref="BD299:BY299"/>
    <mergeCell ref="BD298:BY298"/>
    <mergeCell ref="AC290:AH290"/>
    <mergeCell ref="AC299:AH299"/>
    <mergeCell ref="BD290:BY290"/>
    <mergeCell ref="AI290:BC290"/>
    <mergeCell ref="B295:AB295"/>
    <mergeCell ref="B293:AB293"/>
    <mergeCell ref="B276:AB276"/>
    <mergeCell ref="AI293:BC293"/>
    <mergeCell ref="AC274:AH274"/>
    <mergeCell ref="B274:AB274"/>
    <mergeCell ref="B279:AB279"/>
    <mergeCell ref="AI285:BC285"/>
    <mergeCell ref="AI282:BC282"/>
    <mergeCell ref="B294:AB294"/>
    <mergeCell ref="B269:AB269"/>
    <mergeCell ref="B206:AB206"/>
    <mergeCell ref="B214:AB214"/>
    <mergeCell ref="B234:AB234"/>
    <mergeCell ref="AI206:BC206"/>
    <mergeCell ref="AI231:BC231"/>
    <mergeCell ref="AI229:BC229"/>
    <mergeCell ref="AI242:BC242"/>
    <mergeCell ref="AI255:BC255"/>
    <mergeCell ref="AC239:AH239"/>
    <mergeCell ref="BD228:BY228"/>
    <mergeCell ref="AI240:BC240"/>
    <mergeCell ref="BD216:BY216"/>
    <mergeCell ref="BD237:BY237"/>
    <mergeCell ref="BD204:BY204"/>
    <mergeCell ref="BD200:BY200"/>
    <mergeCell ref="AI224:BC224"/>
    <mergeCell ref="BD215:BY215"/>
    <mergeCell ref="AI222:BC222"/>
    <mergeCell ref="BD222:BY222"/>
    <mergeCell ref="AI304:BC304"/>
    <mergeCell ref="AI294:BC294"/>
    <mergeCell ref="AI295:BC295"/>
    <mergeCell ref="AC295:AH295"/>
    <mergeCell ref="BD302:BY302"/>
    <mergeCell ref="BD297:BY297"/>
    <mergeCell ref="BD296:BY296"/>
    <mergeCell ref="BD301:BY301"/>
    <mergeCell ref="BD294:BY294"/>
    <mergeCell ref="AI296:BC296"/>
    <mergeCell ref="BZ306:CO306"/>
    <mergeCell ref="BZ273:CO273"/>
    <mergeCell ref="BZ304:CO304"/>
    <mergeCell ref="BZ305:CO305"/>
    <mergeCell ref="AI306:BC306"/>
    <mergeCell ref="AI305:BC305"/>
    <mergeCell ref="BZ302:CO302"/>
    <mergeCell ref="BD305:BY305"/>
    <mergeCell ref="BD304:BY304"/>
    <mergeCell ref="AI301:BC301"/>
    <mergeCell ref="CP297:DD297"/>
    <mergeCell ref="BZ286:CO286"/>
    <mergeCell ref="BZ287:CO287"/>
    <mergeCell ref="BZ288:CO288"/>
    <mergeCell ref="BZ277:CO277"/>
    <mergeCell ref="CP268:DD268"/>
    <mergeCell ref="CP273:DD273"/>
    <mergeCell ref="CP271:DD271"/>
    <mergeCell ref="BZ284:CO284"/>
    <mergeCell ref="BZ285:CO285"/>
    <mergeCell ref="AI199:BC199"/>
    <mergeCell ref="CP241:DD241"/>
    <mergeCell ref="AI238:BC238"/>
    <mergeCell ref="AI235:BC235"/>
    <mergeCell ref="BD201:BY201"/>
    <mergeCell ref="CP200:DD200"/>
    <mergeCell ref="CP199:DD199"/>
    <mergeCell ref="BD239:BY239"/>
    <mergeCell ref="AI200:BC200"/>
    <mergeCell ref="AI201:BC201"/>
    <mergeCell ref="AI194:BC194"/>
    <mergeCell ref="BD190:BY190"/>
    <mergeCell ref="AI205:BC205"/>
    <mergeCell ref="BD205:BY205"/>
    <mergeCell ref="AI217:BC217"/>
    <mergeCell ref="CP260:DD260"/>
    <mergeCell ref="BD243:BY243"/>
    <mergeCell ref="BD244:BY244"/>
    <mergeCell ref="BZ242:CO242"/>
    <mergeCell ref="AI241:BC241"/>
    <mergeCell ref="CP294:DD294"/>
    <mergeCell ref="CP295:DD295"/>
    <mergeCell ref="CP288:DD288"/>
    <mergeCell ref="BD238:BY238"/>
    <mergeCell ref="AI237:BC237"/>
    <mergeCell ref="BD285:BY285"/>
    <mergeCell ref="BZ247:CO247"/>
    <mergeCell ref="BD241:BY241"/>
    <mergeCell ref="BD245:BY245"/>
    <mergeCell ref="BD242:BY242"/>
    <mergeCell ref="AI181:BC181"/>
    <mergeCell ref="BD170:BY170"/>
    <mergeCell ref="BD171:BY171"/>
    <mergeCell ref="AI163:BC163"/>
    <mergeCell ref="BZ193:CO193"/>
    <mergeCell ref="AI193:BC193"/>
    <mergeCell ref="BZ190:CO190"/>
    <mergeCell ref="BZ189:CO189"/>
    <mergeCell ref="AI187:BC187"/>
    <mergeCell ref="AI184:BC184"/>
    <mergeCell ref="BZ198:CO198"/>
    <mergeCell ref="BD198:BY198"/>
    <mergeCell ref="BD193:BY193"/>
    <mergeCell ref="BD196:BY196"/>
    <mergeCell ref="BZ204:CO204"/>
    <mergeCell ref="BD194:BY194"/>
    <mergeCell ref="BZ199:CO199"/>
    <mergeCell ref="BZ200:CO200"/>
    <mergeCell ref="BZ201:CO201"/>
    <mergeCell ref="CP149:DD149"/>
    <mergeCell ref="BD149:BY149"/>
    <mergeCell ref="BD169:BY169"/>
    <mergeCell ref="BZ164:CO164"/>
    <mergeCell ref="CP163:DD163"/>
    <mergeCell ref="CP170:DD170"/>
    <mergeCell ref="BZ154:CO154"/>
    <mergeCell ref="CP154:DD154"/>
    <mergeCell ref="BD155:BY155"/>
    <mergeCell ref="BZ155:CO155"/>
    <mergeCell ref="CP178:DD178"/>
    <mergeCell ref="CP173:DD173"/>
    <mergeCell ref="CP171:DD171"/>
    <mergeCell ref="CP184:DD184"/>
    <mergeCell ref="CP190:DD190"/>
    <mergeCell ref="CP181:DD181"/>
    <mergeCell ref="CP179:DD179"/>
    <mergeCell ref="CP186:DD186"/>
    <mergeCell ref="CP177:DD177"/>
    <mergeCell ref="CP172:DD172"/>
    <mergeCell ref="CP197:DD197"/>
    <mergeCell ref="BZ192:CO192"/>
    <mergeCell ref="BD188:BY188"/>
    <mergeCell ref="CP175:DD175"/>
    <mergeCell ref="CP188:DD188"/>
    <mergeCell ref="BZ187:CO187"/>
    <mergeCell ref="BD175:BY175"/>
    <mergeCell ref="BD187:BY187"/>
    <mergeCell ref="BZ180:CO180"/>
    <mergeCell ref="CP192:DD192"/>
    <mergeCell ref="BD179:BY179"/>
    <mergeCell ref="AI234:BC234"/>
    <mergeCell ref="B181:AB181"/>
    <mergeCell ref="AC183:AH183"/>
    <mergeCell ref="AC184:AH184"/>
    <mergeCell ref="B182:AB182"/>
    <mergeCell ref="AC181:AH181"/>
    <mergeCell ref="B183:AB183"/>
    <mergeCell ref="AC182:AH182"/>
    <mergeCell ref="B192:AB192"/>
    <mergeCell ref="AI216:BC216"/>
    <mergeCell ref="BD206:BY206"/>
    <mergeCell ref="AI215:BC215"/>
    <mergeCell ref="AI211:BC211"/>
    <mergeCell ref="BD213:BH213"/>
    <mergeCell ref="BD212:BY212"/>
    <mergeCell ref="AI208:BC208"/>
    <mergeCell ref="AI212:BC212"/>
    <mergeCell ref="BD211:BY211"/>
    <mergeCell ref="AI209:BC209"/>
    <mergeCell ref="AI230:BC230"/>
    <mergeCell ref="AI239:BC239"/>
    <mergeCell ref="BD209:BY209"/>
    <mergeCell ref="BD233:BY233"/>
    <mergeCell ref="AC237:AH237"/>
    <mergeCell ref="BD234:BY234"/>
    <mergeCell ref="BD235:BY235"/>
    <mergeCell ref="BD236:BY236"/>
    <mergeCell ref="AI236:BC236"/>
    <mergeCell ref="AI233:BC233"/>
    <mergeCell ref="BD217:BY217"/>
    <mergeCell ref="AI232:BC232"/>
    <mergeCell ref="BZ108:CO108"/>
    <mergeCell ref="AI111:BC111"/>
    <mergeCell ref="BD210:BY210"/>
    <mergeCell ref="AI210:BC210"/>
    <mergeCell ref="BD197:BY197"/>
    <mergeCell ref="BD192:BY192"/>
    <mergeCell ref="BD195:BY195"/>
    <mergeCell ref="BZ202:CO202"/>
    <mergeCell ref="BZ206:CO206"/>
    <mergeCell ref="AC114:AH114"/>
    <mergeCell ref="AI114:BC114"/>
    <mergeCell ref="BD114:BY114"/>
    <mergeCell ref="BZ114:CO114"/>
    <mergeCell ref="BZ208:CO208"/>
    <mergeCell ref="BZ186:CO186"/>
    <mergeCell ref="BD154:BY154"/>
    <mergeCell ref="AC128:AH128"/>
    <mergeCell ref="AC139:AH139"/>
    <mergeCell ref="BZ211:CO211"/>
    <mergeCell ref="BZ205:CO205"/>
    <mergeCell ref="BD207:BY207"/>
    <mergeCell ref="BZ207:CO207"/>
    <mergeCell ref="BZ194:CO194"/>
    <mergeCell ref="AC109:AH109"/>
    <mergeCell ref="AI109:BC109"/>
    <mergeCell ref="BD109:BY109"/>
    <mergeCell ref="BZ109:CO109"/>
    <mergeCell ref="BD111:BY111"/>
    <mergeCell ref="AI110:BC110"/>
    <mergeCell ref="BD110:BY110"/>
    <mergeCell ref="CP114:DD114"/>
    <mergeCell ref="AC112:AH112"/>
    <mergeCell ref="AI112:BC112"/>
    <mergeCell ref="BD112:BY112"/>
    <mergeCell ref="BZ112:CO112"/>
    <mergeCell ref="CP110:DD110"/>
    <mergeCell ref="BZ239:CO239"/>
    <mergeCell ref="CP246:DD246"/>
    <mergeCell ref="BD240:BY240"/>
    <mergeCell ref="CP155:DD155"/>
    <mergeCell ref="AC197:AH197"/>
    <mergeCell ref="AC229:AH229"/>
    <mergeCell ref="BD230:BY230"/>
    <mergeCell ref="BZ241:CO241"/>
    <mergeCell ref="BZ212:CO212"/>
    <mergeCell ref="BZ203:CO203"/>
    <mergeCell ref="CP257:DD257"/>
    <mergeCell ref="BD256:BY256"/>
    <mergeCell ref="BZ256:CO256"/>
    <mergeCell ref="CP256:DD256"/>
    <mergeCell ref="BD257:BY257"/>
    <mergeCell ref="CP243:DD243"/>
    <mergeCell ref="BD252:BY252"/>
    <mergeCell ref="BD248:BY248"/>
    <mergeCell ref="BD250:BY250"/>
    <mergeCell ref="CP244:DD244"/>
    <mergeCell ref="AI228:BC228"/>
    <mergeCell ref="BD232:BY232"/>
    <mergeCell ref="BD231:BY231"/>
    <mergeCell ref="BD208:BY208"/>
    <mergeCell ref="BZ210:CO210"/>
    <mergeCell ref="AI207:BC207"/>
    <mergeCell ref="BD229:BY229"/>
    <mergeCell ref="BD224:BY224"/>
    <mergeCell ref="AI225:BC225"/>
    <mergeCell ref="BD225:BY225"/>
    <mergeCell ref="BZ257:CO257"/>
    <mergeCell ref="BZ260:CO260"/>
    <mergeCell ref="BD258:BY258"/>
    <mergeCell ref="BZ258:CO258"/>
    <mergeCell ref="B260:AB260"/>
    <mergeCell ref="AC260:AH260"/>
    <mergeCell ref="AC257:AH257"/>
    <mergeCell ref="B259:AB259"/>
    <mergeCell ref="AC259:AH259"/>
    <mergeCell ref="AI133:BC133"/>
    <mergeCell ref="BD133:BY133"/>
    <mergeCell ref="AC154:AH154"/>
    <mergeCell ref="AI140:BC140"/>
    <mergeCell ref="AC138:AH138"/>
    <mergeCell ref="AI137:BC137"/>
    <mergeCell ref="BD148:BY148"/>
    <mergeCell ref="AC143:AH143"/>
    <mergeCell ref="AI138:BC138"/>
    <mergeCell ref="AI153:BC153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  <mergeCell ref="AI132:BC132"/>
    <mergeCell ref="BD132:BY132"/>
    <mergeCell ref="BZ132:CO132"/>
    <mergeCell ref="CP132:DD132"/>
    <mergeCell ref="B131:AB131"/>
    <mergeCell ref="AC131:AH131"/>
    <mergeCell ref="AI131:BC131"/>
    <mergeCell ref="BD131:BY131"/>
    <mergeCell ref="BZ131:CO131"/>
    <mergeCell ref="CP131:DD131"/>
    <mergeCell ref="BZ130:CO130"/>
    <mergeCell ref="CP130:DD130"/>
    <mergeCell ref="B129:AB129"/>
    <mergeCell ref="AC129:AH129"/>
    <mergeCell ref="AI129:BC129"/>
    <mergeCell ref="BD129:BY129"/>
    <mergeCell ref="BZ129:CO129"/>
    <mergeCell ref="CP129:DD129"/>
    <mergeCell ref="AC130:AH130"/>
    <mergeCell ref="AI130:BC130"/>
    <mergeCell ref="B219:AB219"/>
    <mergeCell ref="AC219:AH219"/>
    <mergeCell ref="AI219:BC219"/>
    <mergeCell ref="BD219:BY219"/>
    <mergeCell ref="BZ219:CO219"/>
    <mergeCell ref="CP219:DD219"/>
    <mergeCell ref="BD130:BY130"/>
    <mergeCell ref="BZ220:CO220"/>
    <mergeCell ref="CP220:DD220"/>
    <mergeCell ref="B221:AB221"/>
    <mergeCell ref="AC221:AH221"/>
    <mergeCell ref="AI221:BC221"/>
    <mergeCell ref="BD221:BY221"/>
    <mergeCell ref="BZ221:CO221"/>
    <mergeCell ref="CP221:DD221"/>
    <mergeCell ref="B218:AB218"/>
    <mergeCell ref="AC218:AH218"/>
    <mergeCell ref="AI218:BC218"/>
    <mergeCell ref="BD218:BY218"/>
    <mergeCell ref="BZ218:CO218"/>
    <mergeCell ref="CP218:DD218"/>
    <mergeCell ref="AC220:AH220"/>
    <mergeCell ref="AI220:BC220"/>
    <mergeCell ref="BD220:BY2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zoomScale="118" zoomScaleNormal="118" zoomScaleSheetLayoutView="100" zoomScalePageLayoutView="0" workbookViewId="0" topLeftCell="A1">
      <selection activeCell="AC58" sqref="AC58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330" t="s">
        <v>190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</row>
    <row r="3" spans="2:109" s="12" customFormat="1" ht="56.25" customHeight="1">
      <c r="B3" s="336" t="s">
        <v>141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 t="s">
        <v>142</v>
      </c>
      <c r="AD3" s="336"/>
      <c r="AE3" s="336"/>
      <c r="AF3" s="336"/>
      <c r="AG3" s="336"/>
      <c r="AH3" s="336"/>
      <c r="AI3" s="336" t="s">
        <v>189</v>
      </c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 t="s">
        <v>182</v>
      </c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 t="s">
        <v>143</v>
      </c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 t="s">
        <v>144</v>
      </c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7"/>
    </row>
    <row r="4" spans="2:109" s="9" customFormat="1" ht="12" customHeight="1" thickBot="1">
      <c r="B4" s="339">
        <v>1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4">
        <v>2</v>
      </c>
      <c r="AD4" s="334"/>
      <c r="AE4" s="334"/>
      <c r="AF4" s="334"/>
      <c r="AG4" s="334"/>
      <c r="AH4" s="334"/>
      <c r="AI4" s="334">
        <v>3</v>
      </c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>
        <v>4</v>
      </c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>
        <v>5</v>
      </c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>
        <v>6</v>
      </c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5"/>
    </row>
    <row r="5" spans="2:109" s="10" customFormat="1" ht="23.25" customHeight="1">
      <c r="B5" s="355" t="s">
        <v>191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7"/>
      <c r="AC5" s="358" t="s">
        <v>177</v>
      </c>
      <c r="AD5" s="338"/>
      <c r="AE5" s="338"/>
      <c r="AF5" s="338"/>
      <c r="AG5" s="338"/>
      <c r="AH5" s="338"/>
      <c r="AI5" s="338" t="s">
        <v>194</v>
      </c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1">
        <f>BD6</f>
        <v>366900</v>
      </c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>
        <f>BZ29</f>
        <v>-289729.9900000002</v>
      </c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>
        <f>BZ5</f>
        <v>-289729.9900000002</v>
      </c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3"/>
    </row>
    <row r="6" spans="2:109" s="10" customFormat="1" ht="13.5" customHeight="1">
      <c r="B6" s="340" t="s">
        <v>145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2"/>
      <c r="AC6" s="322" t="s">
        <v>158</v>
      </c>
      <c r="AD6" s="317"/>
      <c r="AE6" s="317"/>
      <c r="AF6" s="317"/>
      <c r="AG6" s="317"/>
      <c r="AH6" s="318"/>
      <c r="AI6" s="316" t="s">
        <v>194</v>
      </c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8"/>
      <c r="BD6" s="310">
        <f>BD13</f>
        <v>366900</v>
      </c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2"/>
      <c r="BZ6" s="310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2"/>
      <c r="CP6" s="324" t="s">
        <v>238</v>
      </c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6"/>
    </row>
    <row r="7" spans="2:109" ht="23.25" customHeight="1">
      <c r="B7" s="343" t="s">
        <v>192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5"/>
      <c r="AC7" s="323"/>
      <c r="AD7" s="320"/>
      <c r="AE7" s="320"/>
      <c r="AF7" s="320"/>
      <c r="AG7" s="320"/>
      <c r="AH7" s="321"/>
      <c r="AI7" s="319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1"/>
      <c r="BD7" s="313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5"/>
      <c r="BZ7" s="313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5"/>
      <c r="CP7" s="327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9"/>
    </row>
    <row r="8" spans="2:109" ht="13.5" customHeight="1">
      <c r="B8" s="346" t="s">
        <v>157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8"/>
      <c r="AC8" s="322"/>
      <c r="AD8" s="317"/>
      <c r="AE8" s="317"/>
      <c r="AF8" s="317"/>
      <c r="AG8" s="317"/>
      <c r="AH8" s="318"/>
      <c r="AI8" s="316" t="s">
        <v>238</v>
      </c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8"/>
      <c r="BD8" s="310" t="s">
        <v>238</v>
      </c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2"/>
      <c r="BZ8" s="310" t="s">
        <v>238</v>
      </c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2"/>
      <c r="CP8" s="324" t="s">
        <v>238</v>
      </c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6"/>
    </row>
    <row r="9" spans="2:109" ht="13.5" customHeight="1" hidden="1">
      <c r="B9" s="352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4"/>
      <c r="AC9" s="323"/>
      <c r="AD9" s="320"/>
      <c r="AE9" s="320"/>
      <c r="AF9" s="320"/>
      <c r="AG9" s="320"/>
      <c r="AH9" s="321"/>
      <c r="AI9" s="319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1"/>
      <c r="BD9" s="313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5"/>
      <c r="BZ9" s="313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5"/>
      <c r="CP9" s="327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9"/>
    </row>
    <row r="10" spans="2:109" ht="13.5" customHeight="1" hidden="1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1"/>
      <c r="AC10" s="306"/>
      <c r="AD10" s="307"/>
      <c r="AE10" s="307"/>
      <c r="AF10" s="307"/>
      <c r="AG10" s="307"/>
      <c r="AH10" s="307"/>
      <c r="AI10" s="307" t="s">
        <v>238</v>
      </c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216" t="s">
        <v>238</v>
      </c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 t="s">
        <v>238</v>
      </c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308" t="s">
        <v>238</v>
      </c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9"/>
    </row>
    <row r="11" spans="2:109" ht="13.5" customHeight="1" hidden="1">
      <c r="B11" s="349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1"/>
      <c r="AC11" s="306"/>
      <c r="AD11" s="307"/>
      <c r="AE11" s="307"/>
      <c r="AF11" s="307"/>
      <c r="AG11" s="307"/>
      <c r="AH11" s="307"/>
      <c r="AI11" s="307" t="s">
        <v>238</v>
      </c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216" t="s">
        <v>238</v>
      </c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 t="s">
        <v>238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308" t="s">
        <v>238</v>
      </c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9"/>
    </row>
    <row r="12" spans="2:109" ht="13.5" customHeight="1" hidden="1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1"/>
      <c r="AC12" s="306"/>
      <c r="AD12" s="307"/>
      <c r="AE12" s="307"/>
      <c r="AF12" s="307"/>
      <c r="AG12" s="307"/>
      <c r="AH12" s="307"/>
      <c r="AI12" s="307" t="s">
        <v>238</v>
      </c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216" t="s">
        <v>238</v>
      </c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 t="s">
        <v>238</v>
      </c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308" t="s">
        <v>238</v>
      </c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9"/>
    </row>
    <row r="13" spans="2:109" ht="32.25" customHeight="1">
      <c r="B13" s="303" t="s">
        <v>638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306"/>
      <c r="AD13" s="307"/>
      <c r="AE13" s="307"/>
      <c r="AF13" s="307"/>
      <c r="AG13" s="307"/>
      <c r="AH13" s="307"/>
      <c r="AI13" s="307" t="s">
        <v>377</v>
      </c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216">
        <f>BD19</f>
        <v>366900</v>
      </c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 t="s">
        <v>238</v>
      </c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308" t="s">
        <v>238</v>
      </c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9"/>
    </row>
    <row r="14" spans="2:109" ht="13.5" customHeight="1" hidden="1"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1"/>
      <c r="AC14" s="306"/>
      <c r="AD14" s="307"/>
      <c r="AE14" s="307"/>
      <c r="AF14" s="307"/>
      <c r="AG14" s="307"/>
      <c r="AH14" s="307"/>
      <c r="AI14" s="307" t="s">
        <v>238</v>
      </c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216" t="s">
        <v>238</v>
      </c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 t="s">
        <v>238</v>
      </c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308" t="s">
        <v>238</v>
      </c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9"/>
    </row>
    <row r="15" spans="2:109" ht="13.5" customHeight="1" hidden="1"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1"/>
      <c r="AC15" s="306"/>
      <c r="AD15" s="307"/>
      <c r="AE15" s="307"/>
      <c r="AF15" s="307"/>
      <c r="AG15" s="307"/>
      <c r="AH15" s="307"/>
      <c r="AI15" s="307" t="s">
        <v>238</v>
      </c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216" t="s">
        <v>238</v>
      </c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 t="s">
        <v>238</v>
      </c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308" t="s">
        <v>238</v>
      </c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9"/>
    </row>
    <row r="16" spans="2:109" ht="13.5" customHeight="1" hidden="1"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1"/>
      <c r="AC16" s="306"/>
      <c r="AD16" s="307"/>
      <c r="AE16" s="307"/>
      <c r="AF16" s="307"/>
      <c r="AG16" s="307"/>
      <c r="AH16" s="307"/>
      <c r="AI16" s="307" t="s">
        <v>238</v>
      </c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216" t="s">
        <v>238</v>
      </c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 t="s">
        <v>238</v>
      </c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308" t="s">
        <v>238</v>
      </c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9"/>
    </row>
    <row r="17" spans="29:109" s="10" customFormat="1" ht="12.75" customHeight="1" hidden="1">
      <c r="AC17" s="322"/>
      <c r="AD17" s="317"/>
      <c r="AE17" s="317"/>
      <c r="AF17" s="317"/>
      <c r="AG17" s="317"/>
      <c r="AH17" s="318"/>
      <c r="AI17" s="316" t="s">
        <v>238</v>
      </c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8"/>
      <c r="BD17" s="310" t="s">
        <v>238</v>
      </c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2"/>
      <c r="BZ17" s="310" t="s">
        <v>238</v>
      </c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2"/>
      <c r="CP17" s="324" t="s">
        <v>238</v>
      </c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6"/>
    </row>
    <row r="18" spans="2:109" s="10" customFormat="1" ht="17.25" customHeight="1" hidden="1">
      <c r="B18" s="362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4"/>
      <c r="AC18" s="323"/>
      <c r="AD18" s="320"/>
      <c r="AE18" s="320"/>
      <c r="AF18" s="320"/>
      <c r="AG18" s="320"/>
      <c r="AH18" s="321"/>
      <c r="AI18" s="319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1"/>
      <c r="BD18" s="313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5"/>
      <c r="BZ18" s="313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5"/>
      <c r="CP18" s="327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9"/>
    </row>
    <row r="19" spans="2:109" s="10" customFormat="1" ht="48" customHeight="1">
      <c r="B19" s="303" t="s">
        <v>636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5"/>
      <c r="AC19" s="306"/>
      <c r="AD19" s="307"/>
      <c r="AE19" s="307"/>
      <c r="AF19" s="307"/>
      <c r="AG19" s="307"/>
      <c r="AH19" s="307"/>
      <c r="AI19" s="307" t="s">
        <v>637</v>
      </c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216">
        <f>BD20</f>
        <v>366900</v>
      </c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 t="str">
        <f>BZ20</f>
        <v>-</v>
      </c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308" t="s">
        <v>238</v>
      </c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9"/>
    </row>
    <row r="20" spans="2:109" s="10" customFormat="1" ht="63" customHeight="1">
      <c r="B20" s="303" t="s">
        <v>634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5"/>
      <c r="AC20" s="306"/>
      <c r="AD20" s="307"/>
      <c r="AE20" s="307"/>
      <c r="AF20" s="307"/>
      <c r="AG20" s="307"/>
      <c r="AH20" s="307"/>
      <c r="AI20" s="307" t="s">
        <v>635</v>
      </c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216">
        <v>366900</v>
      </c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 t="str">
        <f>BZ23</f>
        <v>-</v>
      </c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308" t="s">
        <v>238</v>
      </c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9"/>
    </row>
    <row r="21" spans="2:109" s="10" customFormat="1" ht="48.75" customHeight="1">
      <c r="B21" s="303" t="s">
        <v>632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5"/>
      <c r="AC21" s="306"/>
      <c r="AD21" s="307"/>
      <c r="AE21" s="307"/>
      <c r="AF21" s="307"/>
      <c r="AG21" s="307"/>
      <c r="AH21" s="307"/>
      <c r="AI21" s="307" t="s">
        <v>633</v>
      </c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216" t="s">
        <v>238</v>
      </c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 t="s">
        <v>238</v>
      </c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308" t="s">
        <v>238</v>
      </c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9"/>
    </row>
    <row r="22" spans="2:109" s="10" customFormat="1" ht="61.5" customHeight="1">
      <c r="B22" s="303" t="s">
        <v>630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5"/>
      <c r="AC22" s="306"/>
      <c r="AD22" s="307"/>
      <c r="AE22" s="307"/>
      <c r="AF22" s="307"/>
      <c r="AG22" s="307"/>
      <c r="AH22" s="307"/>
      <c r="AI22" s="307" t="s">
        <v>631</v>
      </c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216" t="s">
        <v>238</v>
      </c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 t="s">
        <v>238</v>
      </c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308" t="s">
        <v>238</v>
      </c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9"/>
    </row>
    <row r="23" spans="2:109" s="10" customFormat="1" ht="70.5" customHeight="1">
      <c r="B23" s="303" t="s">
        <v>628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5"/>
      <c r="AC23" s="306"/>
      <c r="AD23" s="307"/>
      <c r="AE23" s="307"/>
      <c r="AF23" s="307"/>
      <c r="AG23" s="307"/>
      <c r="AH23" s="307"/>
      <c r="AI23" s="307" t="s">
        <v>629</v>
      </c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216" t="s">
        <v>238</v>
      </c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 t="s">
        <v>238</v>
      </c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308" t="s">
        <v>238</v>
      </c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9"/>
    </row>
    <row r="24" spans="2:109" s="10" customFormat="1" ht="75" customHeight="1">
      <c r="B24" s="303" t="s">
        <v>626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5"/>
      <c r="AC24" s="306"/>
      <c r="AD24" s="307"/>
      <c r="AE24" s="307"/>
      <c r="AF24" s="307"/>
      <c r="AG24" s="307"/>
      <c r="AH24" s="307"/>
      <c r="AI24" s="307" t="s">
        <v>627</v>
      </c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216" t="s">
        <v>238</v>
      </c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 t="s">
        <v>238</v>
      </c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308" t="s">
        <v>238</v>
      </c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9"/>
    </row>
    <row r="25" spans="2:109" s="10" customFormat="1" ht="69.75" customHeight="1">
      <c r="B25" s="303" t="s">
        <v>347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5"/>
      <c r="AC25" s="306"/>
      <c r="AD25" s="307"/>
      <c r="AE25" s="307"/>
      <c r="AF25" s="307"/>
      <c r="AG25" s="307"/>
      <c r="AH25" s="307"/>
      <c r="AI25" s="307" t="s">
        <v>444</v>
      </c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216" t="s">
        <v>238</v>
      </c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 t="s">
        <v>238</v>
      </c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308" t="s">
        <v>238</v>
      </c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9"/>
    </row>
    <row r="26" spans="2:109" s="10" customFormat="1" ht="81.75" customHeight="1">
      <c r="B26" s="303" t="s">
        <v>625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5"/>
      <c r="AC26" s="306"/>
      <c r="AD26" s="307"/>
      <c r="AE26" s="307"/>
      <c r="AF26" s="307"/>
      <c r="AG26" s="307"/>
      <c r="AH26" s="307"/>
      <c r="AI26" s="307" t="s">
        <v>445</v>
      </c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216" t="s">
        <v>238</v>
      </c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 t="s">
        <v>238</v>
      </c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 t="s">
        <v>238</v>
      </c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9"/>
    </row>
    <row r="27" spans="2:109" s="10" customFormat="1" ht="26.25" customHeight="1">
      <c r="B27" s="303" t="s">
        <v>193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306" t="s">
        <v>159</v>
      </c>
      <c r="AD27" s="307"/>
      <c r="AE27" s="307"/>
      <c r="AF27" s="307"/>
      <c r="AG27" s="307"/>
      <c r="AH27" s="307"/>
      <c r="AI27" s="307" t="s">
        <v>194</v>
      </c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216" t="s">
        <v>238</v>
      </c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 t="s">
        <v>238</v>
      </c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308" t="s">
        <v>238</v>
      </c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9"/>
    </row>
    <row r="28" spans="2:109" s="10" customFormat="1" ht="17.25" customHeight="1">
      <c r="B28" s="340" t="s">
        <v>157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2"/>
      <c r="AC28" s="306"/>
      <c r="AD28" s="307"/>
      <c r="AE28" s="307"/>
      <c r="AF28" s="307"/>
      <c r="AG28" s="307"/>
      <c r="AH28" s="307"/>
      <c r="AI28" s="307" t="s">
        <v>238</v>
      </c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216" t="s">
        <v>238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 t="s">
        <v>238</v>
      </c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 t="s">
        <v>238</v>
      </c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9"/>
    </row>
    <row r="29" spans="2:109" s="10" customFormat="1" ht="17.25" customHeight="1">
      <c r="B29" s="359" t="s">
        <v>624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1"/>
      <c r="AC29" s="306" t="s">
        <v>160</v>
      </c>
      <c r="AD29" s="307"/>
      <c r="AE29" s="307"/>
      <c r="AF29" s="307"/>
      <c r="AG29" s="307"/>
      <c r="AH29" s="307"/>
      <c r="AI29" s="307" t="s">
        <v>469</v>
      </c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216">
        <f>BD35+BD34</f>
        <v>29100</v>
      </c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>
        <f>BZ30</f>
        <v>-289729.9900000002</v>
      </c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>
        <f>CP30</f>
        <v>-289729.9900000002</v>
      </c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9"/>
    </row>
    <row r="30" spans="2:159" s="10" customFormat="1" ht="49.5" customHeight="1">
      <c r="B30" s="303" t="s">
        <v>623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5"/>
      <c r="AC30" s="306" t="s">
        <v>160</v>
      </c>
      <c r="AD30" s="307"/>
      <c r="AE30" s="307"/>
      <c r="AF30" s="307"/>
      <c r="AG30" s="307"/>
      <c r="AH30" s="307"/>
      <c r="AI30" s="307" t="s">
        <v>622</v>
      </c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216">
        <f>BD31</f>
        <v>-21903700</v>
      </c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>
        <f>BZ34+BZ36</f>
        <v>-289729.9900000002</v>
      </c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>
        <f>BZ30</f>
        <v>-289729.9900000002</v>
      </c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  <c r="FC30" s="10" t="s">
        <v>559</v>
      </c>
    </row>
    <row r="31" spans="2:109" s="10" customFormat="1" ht="29.25" customHeight="1">
      <c r="B31" s="303" t="s">
        <v>621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5"/>
      <c r="AC31" s="306" t="s">
        <v>161</v>
      </c>
      <c r="AD31" s="307"/>
      <c r="AE31" s="307"/>
      <c r="AF31" s="307"/>
      <c r="AG31" s="307"/>
      <c r="AH31" s="307"/>
      <c r="AI31" s="307" t="s">
        <v>446</v>
      </c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216">
        <f>BD32</f>
        <v>-21903700</v>
      </c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7">
        <f>BZ32</f>
        <v>-15944031.09</v>
      </c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9"/>
      <c r="CP31" s="308" t="s">
        <v>147</v>
      </c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2:109" s="10" customFormat="1" ht="27.75" customHeight="1">
      <c r="B32" s="303" t="s">
        <v>239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/>
      <c r="AC32" s="306" t="s">
        <v>161</v>
      </c>
      <c r="AD32" s="307"/>
      <c r="AE32" s="307"/>
      <c r="AF32" s="307"/>
      <c r="AG32" s="307"/>
      <c r="AH32" s="307"/>
      <c r="AI32" s="307" t="s">
        <v>447</v>
      </c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216">
        <f>BD33</f>
        <v>-21903700</v>
      </c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>
        <f>BZ33</f>
        <v>-15944031.09</v>
      </c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308" t="s">
        <v>147</v>
      </c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9"/>
    </row>
    <row r="33" spans="2:109" s="10" customFormat="1" ht="28.5" customHeight="1" thickBot="1">
      <c r="B33" s="303" t="s">
        <v>240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5"/>
      <c r="AC33" s="306" t="s">
        <v>161</v>
      </c>
      <c r="AD33" s="307"/>
      <c r="AE33" s="307"/>
      <c r="AF33" s="307"/>
      <c r="AG33" s="307"/>
      <c r="AH33" s="307"/>
      <c r="AI33" s="307" t="s">
        <v>448</v>
      </c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216">
        <f>BD34</f>
        <v>-21903700</v>
      </c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>
        <f>BZ34</f>
        <v>-15944031.09</v>
      </c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308" t="s">
        <v>147</v>
      </c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9"/>
    </row>
    <row r="34" spans="2:109" s="10" customFormat="1" ht="33" customHeight="1">
      <c r="B34" s="303" t="s">
        <v>617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5"/>
      <c r="AC34" s="306" t="s">
        <v>161</v>
      </c>
      <c r="AD34" s="307"/>
      <c r="AE34" s="307"/>
      <c r="AF34" s="307"/>
      <c r="AG34" s="307"/>
      <c r="AH34" s="307"/>
      <c r="AI34" s="307" t="s">
        <v>449</v>
      </c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78">
        <v>-21903700</v>
      </c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216">
        <v>-15944031.09</v>
      </c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308" t="s">
        <v>147</v>
      </c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9"/>
    </row>
    <row r="35" spans="2:109" s="10" customFormat="1" ht="39" customHeight="1">
      <c r="B35" s="370" t="s">
        <v>619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2"/>
      <c r="AC35" s="306" t="s">
        <v>162</v>
      </c>
      <c r="AD35" s="307"/>
      <c r="AE35" s="307"/>
      <c r="AF35" s="307"/>
      <c r="AG35" s="307"/>
      <c r="AH35" s="307"/>
      <c r="AI35" s="307" t="s">
        <v>620</v>
      </c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216">
        <v>21932800</v>
      </c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>
        <v>15654301.1</v>
      </c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308" t="s">
        <v>147</v>
      </c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9"/>
    </row>
    <row r="36" spans="2:109" s="10" customFormat="1" ht="23.25" customHeight="1">
      <c r="B36" s="370" t="s">
        <v>618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2"/>
      <c r="AC36" s="306" t="s">
        <v>162</v>
      </c>
      <c r="AD36" s="307"/>
      <c r="AE36" s="307"/>
      <c r="AF36" s="307"/>
      <c r="AG36" s="307"/>
      <c r="AH36" s="307"/>
      <c r="AI36" s="307" t="s">
        <v>450</v>
      </c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216">
        <f>BD35</f>
        <v>21932800</v>
      </c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>
        <f>BZ35</f>
        <v>15654301.1</v>
      </c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308" t="s">
        <v>147</v>
      </c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9"/>
    </row>
    <row r="37" spans="2:109" s="10" customFormat="1" ht="27.75" customHeight="1">
      <c r="B37" s="370" t="s">
        <v>241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2"/>
      <c r="AC37" s="306" t="s">
        <v>162</v>
      </c>
      <c r="AD37" s="307"/>
      <c r="AE37" s="307"/>
      <c r="AF37" s="307"/>
      <c r="AG37" s="307"/>
      <c r="AH37" s="307"/>
      <c r="AI37" s="307" t="s">
        <v>451</v>
      </c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216">
        <f>BD36</f>
        <v>21932800</v>
      </c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>
        <f>BZ36</f>
        <v>15654301.1</v>
      </c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308" t="s">
        <v>147</v>
      </c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9"/>
    </row>
    <row r="38" spans="2:109" s="10" customFormat="1" ht="27.75" customHeight="1">
      <c r="B38" s="370" t="s">
        <v>242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06" t="s">
        <v>162</v>
      </c>
      <c r="AD38" s="307"/>
      <c r="AE38" s="307"/>
      <c r="AF38" s="307"/>
      <c r="AG38" s="307"/>
      <c r="AH38" s="307"/>
      <c r="AI38" s="307" t="s">
        <v>452</v>
      </c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216">
        <f>BD37</f>
        <v>21932800</v>
      </c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7">
        <f>BZ37</f>
        <v>15654301.1</v>
      </c>
      <c r="CA38" s="218"/>
      <c r="CB38" s="218"/>
      <c r="CC38" s="218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8" t="s">
        <v>147</v>
      </c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9"/>
    </row>
    <row r="39" spans="2:109" ht="34.5" customHeight="1" thickBot="1">
      <c r="B39" s="370" t="s">
        <v>616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2"/>
      <c r="AC39" s="374" t="s">
        <v>162</v>
      </c>
      <c r="AD39" s="375"/>
      <c r="AE39" s="375"/>
      <c r="AF39" s="375"/>
      <c r="AG39" s="375"/>
      <c r="AH39" s="375"/>
      <c r="AI39" s="375" t="s">
        <v>453</v>
      </c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65">
        <f>BD38</f>
        <v>21932800</v>
      </c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>
        <f>BZ38</f>
        <v>15654301.1</v>
      </c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7" t="s">
        <v>147</v>
      </c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7"/>
      <c r="DE39" s="368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163</v>
      </c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V41" s="369" t="s">
        <v>567</v>
      </c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</row>
    <row r="42" spans="25:75" s="2" customFormat="1" ht="11.25">
      <c r="Y42" s="366" t="s">
        <v>164</v>
      </c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V42" s="366" t="s">
        <v>165</v>
      </c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167</v>
      </c>
    </row>
    <row r="45" spans="2:74" s="2" customFormat="1" ht="11.25">
      <c r="B45" s="2" t="s">
        <v>168</v>
      </c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U45" s="369" t="s">
        <v>472</v>
      </c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66" t="s">
        <v>164</v>
      </c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U46" s="366" t="s">
        <v>165</v>
      </c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178</v>
      </c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</row>
    <row r="49" spans="25:75" s="6" customFormat="1" ht="11.25" customHeight="1">
      <c r="Y49" s="366" t="s">
        <v>164</v>
      </c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2"/>
      <c r="AT49" s="2"/>
      <c r="AV49" s="366" t="s">
        <v>165</v>
      </c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</row>
    <row r="50" s="2" customFormat="1" ht="11.25">
      <c r="AY50" s="8"/>
    </row>
    <row r="51" spans="2:36" s="2" customFormat="1" ht="11.25">
      <c r="B51" s="376" t="s">
        <v>166</v>
      </c>
      <c r="C51" s="376"/>
      <c r="D51" s="320" t="s">
        <v>598</v>
      </c>
      <c r="E51" s="320"/>
      <c r="F51" s="320"/>
      <c r="G51" s="320"/>
      <c r="H51" s="377" t="s">
        <v>166</v>
      </c>
      <c r="I51" s="377"/>
      <c r="J51" s="320" t="s">
        <v>652</v>
      </c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77">
        <v>20</v>
      </c>
      <c r="AC51" s="377"/>
      <c r="AD51" s="377"/>
      <c r="AE51" s="377"/>
      <c r="AF51" s="373" t="s">
        <v>569</v>
      </c>
      <c r="AG51" s="373"/>
      <c r="AH51" s="373"/>
      <c r="AI51" s="373"/>
      <c r="AJ51" s="2" t="s">
        <v>154</v>
      </c>
    </row>
    <row r="52" ht="3" customHeight="1"/>
  </sheetData>
  <sheetProtection/>
  <mergeCells count="225"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8:BY28"/>
    <mergeCell ref="AI25:BC25"/>
    <mergeCell ref="BD25:BY25"/>
    <mergeCell ref="AI29:BC29"/>
    <mergeCell ref="BD29:BY29"/>
    <mergeCell ref="AI28:BC28"/>
    <mergeCell ref="AI27:BC27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21:AB21"/>
    <mergeCell ref="AC21:AH21"/>
    <mergeCell ref="AI21:BC21"/>
    <mergeCell ref="BD21:BY21"/>
    <mergeCell ref="BZ21:CO21"/>
    <mergeCell ref="CP21:DE21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2020-10-15T14:46:09Z</cp:lastPrinted>
  <dcterms:created xsi:type="dcterms:W3CDTF">2007-09-21T13:36:41Z</dcterms:created>
  <dcterms:modified xsi:type="dcterms:W3CDTF">2020-10-15T14:56:45Z</dcterms:modified>
  <cp:category/>
  <cp:version/>
  <cp:contentType/>
  <cp:contentStatus/>
</cp:coreProperties>
</file>