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1">Расходы!$A$184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43" i="2"/>
  <c r="D143"/>
  <c r="E13"/>
  <c r="D13"/>
  <c r="E15"/>
  <c r="D15"/>
  <c r="E175"/>
  <c r="E176"/>
  <c r="E177"/>
  <c r="E178"/>
  <c r="E179"/>
  <c r="E180"/>
  <c r="E181"/>
  <c r="E167"/>
  <c r="E168"/>
  <c r="E169"/>
  <c r="E170"/>
  <c r="E171"/>
  <c r="E172"/>
  <c r="E173"/>
  <c r="E110"/>
  <c r="D110"/>
  <c r="E111"/>
  <c r="D111"/>
  <c r="E144"/>
  <c r="D144"/>
  <c r="E154"/>
  <c r="E155"/>
  <c r="E156"/>
  <c r="E157"/>
  <c r="D154"/>
  <c r="D155"/>
  <c r="D156"/>
  <c r="D157"/>
  <c r="E150"/>
  <c r="E151"/>
  <c r="E152"/>
  <c r="D150"/>
  <c r="D151"/>
  <c r="D152"/>
  <c r="E145"/>
  <c r="D145"/>
  <c r="E146"/>
  <c r="E147"/>
  <c r="E148"/>
  <c r="D146"/>
  <c r="D147"/>
  <c r="D148"/>
  <c r="E136"/>
  <c r="E137"/>
  <c r="E138"/>
  <c r="E139"/>
  <c r="E140"/>
  <c r="E141"/>
  <c r="E112"/>
  <c r="D112"/>
  <c r="E122"/>
  <c r="E123"/>
  <c r="D122"/>
  <c r="D123"/>
  <c r="D124"/>
  <c r="D125"/>
  <c r="D126"/>
  <c r="E113"/>
  <c r="D113"/>
  <c r="E114"/>
  <c r="E115"/>
  <c r="E116"/>
  <c r="D114"/>
  <c r="D115"/>
  <c r="D116"/>
  <c r="E102"/>
  <c r="E103"/>
  <c r="E104"/>
  <c r="E105"/>
  <c r="E106"/>
  <c r="E107"/>
  <c r="E108"/>
  <c r="E94"/>
  <c r="E95"/>
  <c r="E96"/>
  <c r="E97"/>
  <c r="E98"/>
  <c r="E99"/>
  <c r="E100"/>
  <c r="E82"/>
  <c r="E83"/>
  <c r="E84"/>
  <c r="E85"/>
  <c r="D82"/>
  <c r="D83"/>
  <c r="D84"/>
  <c r="D85"/>
  <c r="E86"/>
  <c r="D86"/>
  <c r="E87"/>
  <c r="E88"/>
  <c r="D87"/>
  <c r="D88"/>
  <c r="E92"/>
  <c r="E91" s="1"/>
  <c r="F91" s="1"/>
  <c r="D91"/>
  <c r="D92"/>
  <c r="F93"/>
  <c r="E16"/>
  <c r="D16"/>
  <c r="E49"/>
  <c r="D49"/>
  <c r="E68"/>
  <c r="D68"/>
  <c r="E69"/>
  <c r="D69"/>
  <c r="E78"/>
  <c r="D78"/>
  <c r="F78"/>
  <c r="E79"/>
  <c r="F79" s="1"/>
  <c r="D79"/>
  <c r="E80"/>
  <c r="F80" s="1"/>
  <c r="D80"/>
  <c r="F81"/>
  <c r="E58"/>
  <c r="D58"/>
  <c r="E59"/>
  <c r="D59"/>
  <c r="E64"/>
  <c r="E65"/>
  <c r="E66"/>
  <c r="E60"/>
  <c r="E61"/>
  <c r="E62"/>
  <c r="D60"/>
  <c r="D61"/>
  <c r="D62"/>
  <c r="E37"/>
  <c r="E38"/>
  <c r="E39"/>
  <c r="E40"/>
  <c r="E41"/>
  <c r="E17"/>
  <c r="E18"/>
  <c r="E19"/>
  <c r="E26"/>
  <c r="E27"/>
  <c r="E28"/>
  <c r="D26"/>
  <c r="D27"/>
  <c r="D28"/>
  <c r="E20"/>
  <c r="E21"/>
  <c r="E22"/>
  <c r="D20"/>
  <c r="D19" s="1"/>
  <c r="D18" s="1"/>
  <c r="D17" s="1"/>
  <c r="D21"/>
  <c r="D22"/>
  <c r="F23" i="1"/>
  <c r="E19"/>
  <c r="E21"/>
  <c r="E52"/>
  <c r="E53"/>
  <c r="E67"/>
  <c r="E70"/>
  <c r="E68"/>
  <c r="E62"/>
  <c r="E65"/>
  <c r="E54"/>
  <c r="E55"/>
  <c r="E57"/>
  <c r="E46"/>
  <c r="E45" s="1"/>
  <c r="E47"/>
  <c r="F92" i="2" l="1"/>
  <c r="E36" i="1"/>
  <c r="E40"/>
  <c r="E43"/>
  <c r="E37"/>
  <c r="E38"/>
  <c r="E41"/>
  <c r="E22"/>
  <c r="E23"/>
  <c r="E29"/>
  <c r="E27"/>
  <c r="E24"/>
  <c r="D19"/>
  <c r="D53"/>
  <c r="D67"/>
  <c r="D70"/>
  <c r="D65"/>
  <c r="D62" s="1"/>
  <c r="D21"/>
  <c r="D36"/>
  <c r="D40"/>
  <c r="D43"/>
  <c r="D37"/>
  <c r="D32"/>
  <c r="D33"/>
  <c r="D52" l="1"/>
  <c r="D59"/>
  <c r="D60"/>
  <c r="E14" i="5" l="1"/>
  <c r="E12" s="1"/>
  <c r="D15"/>
  <c r="D14" s="1"/>
  <c r="D12" s="1"/>
  <c r="D17"/>
  <c r="D18" s="1"/>
  <c r="E17"/>
  <c r="F17" s="1"/>
  <c r="E18"/>
  <c r="E19" s="1"/>
  <c r="D22"/>
  <c r="E22"/>
  <c r="D23"/>
  <c r="D24" s="1"/>
  <c r="F19" i="1"/>
  <c r="F21"/>
  <c r="F22"/>
  <c r="F24"/>
  <c r="F25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82"/>
  <c r="F83"/>
  <c r="F84"/>
  <c r="F85"/>
  <c r="F86"/>
  <c r="F87"/>
  <c r="F88"/>
  <c r="F89"/>
  <c r="F90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D25" i="5" l="1"/>
  <c r="F22"/>
  <c r="F12"/>
  <c r="F14" s="1"/>
  <c r="F15" s="1"/>
  <c r="E20"/>
  <c r="F18"/>
  <c r="F19" s="1"/>
  <c r="D19"/>
  <c r="D20" s="1"/>
  <c r="F20" s="1"/>
  <c r="F16" s="1"/>
  <c r="E23"/>
  <c r="E15"/>
  <c r="E25" l="1"/>
  <c r="F25" s="1"/>
  <c r="F21" s="1"/>
  <c r="F23"/>
  <c r="F24" s="1"/>
  <c r="E24"/>
</calcChain>
</file>

<file path=xl/sharedStrings.xml><?xml version="1.0" encoding="utf-8"?>
<sst xmlns="http://schemas.openxmlformats.org/spreadsheetml/2006/main" count="810" uniqueCount="460">
  <si>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</si>
  <si>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</si>
  <si>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</si>
  <si>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</si>
  <si>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</si>
  <si>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</si>
  <si>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</si>
  <si>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</si>
  <si>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</si>
  <si>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</si>
  <si>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</si>
  <si>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</si>
  <si>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</si>
  <si>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</si>
  <si>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Долотинского сельского поселения</t>
  </si>
  <si>
    <t>Долотинское сельское поселение Красносулинского района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</si>
  <si>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</si>
  <si>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</si>
  <si>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</si>
  <si>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</si>
  <si>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</si>
  <si>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</si>
  <si>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</si>
  <si>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</si>
  <si>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</si>
  <si>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</si>
  <si>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</si>
  <si>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</si>
  <si>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</si>
  <si>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</si>
  <si>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</si>
  <si>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</si>
  <si>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</si>
  <si>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</si>
  <si>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</si>
  <si>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</si>
  <si>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</si>
  <si>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</si>
  <si>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</si>
  <si>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</si>
  <si>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</si>
  <si>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</si>
  <si>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</si>
  <si>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</si>
  <si>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</si>
  <si>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</si>
  <si>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</si>
  <si>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</si>
  <si>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</si>
  <si>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</si>
  <si>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</si>
  <si>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</si>
  <si>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</si>
  <si>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</si>
  <si>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</si>
  <si>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</si>
  <si>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</si>
  <si>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</si>
  <si>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</si>
  <si>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</si>
  <si>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</si>
  <si>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</si>
  <si>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</si>
  <si>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</si>
  <si>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</si>
  <si>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</si>
  <si>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</si>
  <si>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</si>
  <si>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</si>
  <si>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</si>
  <si>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</si>
  <si>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</si>
  <si>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</si>
  <si>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</si>
  <si>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</si>
  <si>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</si>
  <si>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</si>
  <si>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</si>
  <si>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</si>
  <si>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</si>
  <si>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</si>
  <si>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</si>
  <si>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</si>
  <si>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</si>
  <si>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</si>
  <si>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</si>
  <si>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</si>
  <si>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</si>
  <si>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</si>
  <si>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</si>
  <si>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</si>
  <si>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</si>
  <si>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</si>
  <si>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</si>
  <si>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</si>
  <si>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</si>
  <si>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</si>
  <si>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</si>
  <si>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</si>
  <si>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</si>
  <si>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</si>
  <si>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</si>
  <si>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</si>
  <si>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</si>
  <si>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</si>
  <si>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</si>
  <si>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</si>
  <si>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</si>
  <si>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</si>
  <si>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</si>
  <si>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</si>
  <si>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</si>
  <si>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</si>
  <si>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</si>
  <si>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</si>
  <si>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</si>
  <si>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</si>
  <si>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</si>
  <si>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</si>
  <si>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</si>
  <si>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</si>
  <si>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</si>
  <si>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</si>
  <si>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</si>
  <si>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</si>
  <si>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</si>
  <si>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</si>
  <si>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</si>
  <si>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</si>
  <si>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</si>
  <si>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</si>
  <si>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</si>
  <si>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</si>
  <si>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</si>
  <si>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</si>
  <si>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</si>
  <si>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</si>
  <si>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</si>
  <si>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</si>
  <si>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</si>
  <si>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</si>
  <si>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</si>
  <si>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ДОЛОТИНСКОГО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</si>
  <si>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</si>
  <si>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</si>
  <si>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</si>
  <si>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</si>
  <si>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</si>
  <si>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Долотинского сельского поселения  «Управление муниципальными финансами»</t>
  </si>
  <si>
    <t xml:space="preserve">951 0104 0100000000 000 </t>
  </si>
  <si>
    <t xml:space="preserve">951 0104 0120000000 000 </t>
  </si>
  <si>
    <t>Расходы на выплаты по оплате труда работников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</si>
  <si>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</si>
  <si>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</si>
  <si>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</si>
  <si>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</si>
  <si>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</si>
  <si>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</si>
  <si>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</si>
  <si>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</si>
  <si>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</si>
  <si>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</si>
  <si>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</si>
  <si>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</si>
  <si>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</si>
  <si>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</si>
  <si>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</si>
  <si>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</si>
  <si>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</si>
  <si>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</si>
  <si>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</si>
  <si>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</si>
  <si>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Долотинского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</si>
  <si>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</si>
  <si>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</si>
  <si>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</si>
  <si>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</si>
  <si>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</si>
  <si>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</si>
  <si>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</si>
  <si>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</si>
  <si>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</si>
  <si>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</si>
  <si>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</si>
  <si>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</si>
  <si>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</si>
  <si>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</si>
  <si>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</si>
  <si>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</si>
  <si>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</si>
  <si>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</si>
  <si>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</si>
  <si>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</si>
  <si>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</si>
  <si>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самоуправления Долотинского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</si>
  <si>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</si>
  <si>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</si>
  <si>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</si>
  <si>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</si>
  <si>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</si>
  <si>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</si>
  <si>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</si>
  <si>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</si>
  <si>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</si>
  <si>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</si>
  <si>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</si>
  <si>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</si>
  <si>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</si>
  <si>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</si>
  <si>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</si>
  <si>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</si>
  <si>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</si>
  <si>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</si>
  <si>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</si>
  <si>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</si>
  <si>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 Долотинского сельского поселения «Муниципальная политика»</t>
  </si>
  <si>
    <t xml:space="preserve">951 0113 0200000000 000 </t>
  </si>
  <si>
    <t xml:space="preserve">951 0113 0220000000 000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</si>
  <si>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</t>
  </si>
  <si>
    <t xml:space="preserve">951 0113 0220020170 000 </t>
  </si>
  <si>
    <t xml:space="preserve">951 0113 0220020170 200 </t>
  </si>
  <si>
    <t xml:space="preserve">951 0113 0220020170 240 </t>
  </si>
  <si>
    <t xml:space="preserve">951 0113 0220020170 244 </t>
  </si>
  <si>
    <t xml:space="preserve">951 0113 0220020171 000 </t>
  </si>
  <si>
    <t xml:space="preserve">951 0113 0220020171 200 </t>
  </si>
  <si>
    <t xml:space="preserve">951 0113 0220020171 240 </t>
  </si>
  <si>
    <t xml:space="preserve">951 0113 0220020171 244 </t>
  </si>
  <si>
    <t xml:space="preserve">951 0113 9900000000 000 </t>
  </si>
  <si>
    <t xml:space="preserve">951 0113 9990000000 000 </t>
  </si>
  <si>
    <t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Долотинского сельского поселения</t>
  </si>
  <si>
    <t xml:space="preserve">951 0113 9990020300 000 </t>
  </si>
  <si>
    <t xml:space="preserve">951 0113 9990020300 800 </t>
  </si>
  <si>
    <t xml:space="preserve">951 0113 9990020300 850 </t>
  </si>
  <si>
    <t xml:space="preserve">951 0113 9990020300 853 </t>
  </si>
  <si>
    <t xml:space="preserve">951 0113 9990090130 000 </t>
  </si>
  <si>
    <t xml:space="preserve">951 0113 9990090130 200 </t>
  </si>
  <si>
    <t xml:space="preserve">951 0113 9990090130 240 </t>
  </si>
  <si>
    <t xml:space="preserve">951 0113 9990090130 244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</si>
  <si>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</si>
  <si>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</si>
  <si>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</si>
  <si>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</si>
  <si>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</si>
  <si>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</si>
  <si>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</si>
  <si>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</si>
  <si>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</si>
  <si>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</si>
  <si>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</si>
  <si>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</si>
  <si>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</si>
  <si>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</si>
  <si>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</si>
  <si>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</si>
  <si>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</si>
  <si>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 xml:space="preserve">951 0310 0300000000 000 </t>
  </si>
  <si>
    <t xml:space="preserve">951 0310 0310000000 000 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</si>
  <si>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</si>
  <si>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</si>
  <si>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</si>
  <si>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</si>
  <si>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</si>
  <si>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</si>
  <si>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</si>
  <si>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</si>
  <si>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Долотинского сельского поселения «Развитие транспортной системы»</t>
  </si>
  <si>
    <t xml:space="preserve">951 0409 0400000000 000 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</si>
  <si>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</si>
  <si>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</si>
  <si>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</si>
  <si>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</si>
  <si>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</si>
  <si>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</si>
  <si>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</si>
  <si>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</si>
  <si>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</si>
  <si>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</si>
  <si>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Муниципальнаяпрограмма Долотинского сельского поселения «Благоустройство территории и жилищно-коммунальное хозяйство»</t>
  </si>
  <si>
    <t xml:space="preserve">951 0501 0500000000 000 </t>
  </si>
  <si>
    <t xml:space="preserve">951 0501 0530000000 000 </t>
  </si>
  <si>
    <t xml:space="preserve">951 0501 0530020110 000 </t>
  </si>
  <si>
    <t xml:space="preserve">951 0501 0530020110 200 </t>
  </si>
  <si>
    <t xml:space="preserve">951 0501 0530020110 240 </t>
  </si>
  <si>
    <t xml:space="preserve">951 0501 0530020110 244 </t>
  </si>
  <si>
    <t xml:space="preserve">951 0501 0530020150 000 </t>
  </si>
  <si>
    <t xml:space="preserve">951 0501 0530020150 200 </t>
  </si>
  <si>
    <t xml:space="preserve">951 0501 0530020150 240 </t>
  </si>
  <si>
    <t xml:space="preserve">951 0501 0530020150 244 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</si>
  <si>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</si>
  <si>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951 0501 0700000000 000 </t>
  </si>
  <si>
    <t xml:space="preserve">951 0501 0710000000 000 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</si>
  <si>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</si>
  <si>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</si>
  <si>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</si>
  <si>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</si>
  <si>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</si>
  <si>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софинансирование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</si>
  <si>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07100S3160 000 </t>
  </si>
  <si>
    <t>Капитальные вложения в объекты государственной (муниципальной) собственности</t>
  </si>
  <si>
    <t xml:space="preserve">951 0501 07100S3160 400 </t>
  </si>
  <si>
    <t>Бюджетные инвестиции</t>
  </si>
  <si>
    <t xml:space="preserve">951 0501 07100S3160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</si>
  <si>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</si>
  <si>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</si>
  <si>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 xml:space="preserve">951 0501 07100S4220 000 </t>
  </si>
  <si>
    <t xml:space="preserve">951 0501 07100S4220 200 </t>
  </si>
  <si>
    <t xml:space="preserve">951 0501 07100S4220 240 </t>
  </si>
  <si>
    <t xml:space="preserve">951 0501 07100S4220 244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</si>
  <si>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</si>
  <si>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</si>
  <si>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</si>
  <si>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</si>
  <si>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Мероприятия по ремонту и обслуживанию объектов жилищно-коммунального хозяйства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</si>
  <si>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951 0502 0530020100 000 </t>
  </si>
  <si>
    <t xml:space="preserve">951 0502 0530020100 200 </t>
  </si>
  <si>
    <t xml:space="preserve">951 0502 0530020100 240 </t>
  </si>
  <si>
    <t xml:space="preserve">951 0502 0530020100 244 </t>
  </si>
  <si>
    <t>Благоустройство</t>
  </si>
  <si>
    <t xml:space="preserve">951 0503 0000000000 000 </t>
  </si>
  <si>
    <t xml:space="preserve">951 0503 0500000000 000 </t>
  </si>
  <si>
    <t xml:space="preserve">951 0503 0510000000 000 </t>
  </si>
  <si>
    <t>Мероприятия по организации уличного освещения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</si>
  <si>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</si>
  <si>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</si>
  <si>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</si>
  <si>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</si>
  <si>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Мероприятия по техническому обслуживанию линий уличного освещения 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</si>
  <si>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951 0503 0510020130 000 </t>
  </si>
  <si>
    <t xml:space="preserve">951 0503 0510020130 200 </t>
  </si>
  <si>
    <t xml:space="preserve">951 0503 0510020130 240 </t>
  </si>
  <si>
    <t xml:space="preserve">951 0503 0510020130 244 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</si>
  <si>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</si>
  <si>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</si>
  <si>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</si>
  <si>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</si>
  <si>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</si>
  <si>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</si>
  <si>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</si>
  <si>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</si>
  <si>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</si>
  <si>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</si>
  <si>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</si>
  <si>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</si>
  <si>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</si>
  <si>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</si>
  <si>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</si>
  <si>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</si>
  <si>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</si>
  <si>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</si>
  <si>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</si>
  <si>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</si>
  <si>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</si>
  <si>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Долотинского сельского поселения «Развитие культуры, физической культуры и спорта»</t>
  </si>
  <si>
    <t xml:space="preserve">951 0801 0600000000 000 </t>
  </si>
  <si>
    <t xml:space="preserve">951 0801 0610000000 000 </t>
  </si>
  <si>
    <t>Расходы на обеспечение деятельности (оказание услуг) муниципальных учреждений Долотинского сельского поселения в рамках подпрограммы «Развитие культуры» муниципальной программы Долотинского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</si>
  <si>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</si>
  <si>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</si>
  <si>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</si>
  <si>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</si>
  <si>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</si>
  <si>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</si>
  <si>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</si>
  <si>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</si>
  <si>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</si>
  <si>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</si>
  <si>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</si>
  <si>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</si>
  <si>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3 «Социальная поддержка лиц из числа муниципальных служащих Долотинского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</si>
  <si>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</si>
  <si>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Долотинского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Долотинского сельского поселения «Муниципальная политика» (Публичные нормативные соци-альные выплаты гражданам)</t>
  </si>
  <si>
    <t xml:space="preserve">951 1001 0230020172 000 </t>
  </si>
  <si>
    <t>Социальное обеспечение и иные выплаты населению</t>
  </si>
  <si>
    <t xml:space="preserve">951 1001 0230020172 300 </t>
  </si>
  <si>
    <t>Публичные нормативные социальные выплаты гражданам</t>
  </si>
  <si>
    <t xml:space="preserve">951 1001 0230020172 310 </t>
  </si>
  <si>
    <t>Иные пенсии, социальные доплаты к пенсиям</t>
  </si>
  <si>
    <t xml:space="preserve">951 1001 0230020172 312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</si>
  <si>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</si>
  <si>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</si>
  <si>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</si>
  <si>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</si>
  <si>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</si>
  <si>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</si>
  <si>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</si>
  <si>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 них: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</si>
  <si>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</si>
  <si>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</si>
  <si>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</si>
  <si>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</si>
  <si>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</si>
  <si>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</si>
  <si>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</si>
  <si>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</si>
  <si>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</si>
  <si>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</si>
  <si>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</si>
  <si>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</si>
  <si>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</si>
  <si>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</si>
  <si>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</si>
  <si>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</si>
  <si>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</si>
  <si>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</si>
  <si>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</si>
  <si>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</si>
  <si>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C:/IN/\117M01.txt</t>
  </si>
  <si>
    <t>Доходы/EXPORT_SRC_CODE</t>
  </si>
  <si>
    <t>Доходы/PERIOD</t>
  </si>
  <si>
    <t>Е.А.Богданова</t>
  </si>
  <si>
    <t xml:space="preserve">О.В.Борисова </t>
  </si>
  <si>
    <t>951 01 05 02 01 10 0000 610</t>
  </si>
  <si>
    <t>951 01 05 02 01 00 0000 610</t>
  </si>
  <si>
    <t xml:space="preserve">Уменьшение прочих остатков денежных средств бюджетов </t>
  </si>
  <si>
    <t>951 01 05 02 00 00 0000 600</t>
  </si>
  <si>
    <t xml:space="preserve">Уменьшение прочих остатков средств бюджетов </t>
  </si>
  <si>
    <t>951 01 05 00 00 00 0000 600</t>
  </si>
  <si>
    <t xml:space="preserve">Уменьшение остатков средств бюджетов </t>
  </si>
  <si>
    <t>951 01 00 00 00 00 0000 600</t>
  </si>
  <si>
    <t>Уменьшение остатков средств, всего</t>
  </si>
  <si>
    <t>951 01 05 02 01 10 0000 510</t>
  </si>
  <si>
    <t>951 01 05 02 01 00 0000 510</t>
  </si>
  <si>
    <t>Увеличение прочих остатков денежных средств бюджетов</t>
  </si>
  <si>
    <t>951 01 05 02 00 00 0000 500</t>
  </si>
  <si>
    <t>Увеличение прочих остатков средств бюджетов</t>
  </si>
  <si>
    <t>951 01 05 00 00 00 0000 500</t>
  </si>
  <si>
    <t>Увеличение остатков средств бюджетов</t>
  </si>
  <si>
    <t>951 01 00 00 00 00 0000 500</t>
  </si>
  <si>
    <t>Увеличение остатков средств,всего</t>
  </si>
  <si>
    <t>000 01 05 00 00 00 0000 000</t>
  </si>
  <si>
    <t>Изменение остатков средств на счетах по учету средств бюджетов</t>
  </si>
  <si>
    <t>000 01 00 00 00 00 0000 000</t>
  </si>
  <si>
    <t>х</t>
  </si>
  <si>
    <t xml:space="preserve">Прочая закупка товаров, работ и услуг </t>
  </si>
  <si>
    <t>Предоставление межбюджетных трансфертов из бюджета Долотинского сельского поселения бюджету Красносулинского района согласно переданным полномочиям в рамках непрограммных расходов органов местного самоуправления Долотинского сельского поселения</t>
  </si>
  <si>
    <t>Подпрограмма « Нормативно-методическое обеспечение и организация бюджетного процесса»</t>
  </si>
  <si>
    <t>Подпрограмма «Обеспечение реализации муниципальной программы Долотинского</t>
  </si>
  <si>
    <t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«Муниципальная политика» муници-пальной программы Долотинского сельского поселения «Муниципальная политика»</t>
  </si>
  <si>
    <t>Оценка муниципального имущества,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</si>
  <si>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>Подпрограмма «Пожарная безопасность»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</si>
  <si>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"Обеспечение пожарной безопасности ,безопасности людей на водных объектах, профилактика экстремизма и терроризма,гармонизация межнациональных отношений  на территории Долотинского счельского поселения"</t>
  </si>
  <si>
    <t>Подпрограмма " Развитие транспортной инфраструктуры Долотинского сельского поселения "</t>
  </si>
  <si>
    <t>Подпрограмма «Жилищно-коммунальное хозяйство Долотинского сельского поселения»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</si>
  <si>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</si>
  <si>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Прочая закупка товаров, работ и услуг</t>
  </si>
  <si>
    <t>Мероприятия по ремонту и обслуживанию муниципального имущества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</si>
  <si>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Подпрограмма «Обеспечение жильем населения Долотинского сельского поселения»</t>
  </si>
  <si>
    <t>Расходы за счет средств резервного фонда Правительства Ростовской области на мероприятия по ликвидации жилищного фонда, признанного аварийным и подлежащим сносу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</si>
  <si>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>Подпрограмма «Содержание уличного освещения Долотинского сельского поселения»</t>
  </si>
  <si>
    <t>Подпрограмма «Прочее благоустройство территории Долотинского сельского поселения»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</si>
  <si>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</si>
  <si>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«Развитие культуры»</t>
  </si>
  <si>
    <t>на 01 января 2024 г.</t>
  </si>
  <si>
    <t xml:space="preserve"> </t>
  </si>
  <si>
    <t xml:space="preserve">951 0113 9990099990 853 </t>
  </si>
  <si>
    <t xml:space="preserve">951 0113 9990099990 850 </t>
  </si>
  <si>
    <t xml:space="preserve">951 0113 9990099990 800 </t>
  </si>
  <si>
    <t xml:space="preserve">951 0113 9990099990 000 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</si>
  <si>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Долотинского сельского поселения </t>
  </si>
  <si>
    <t>" 29 "  января  2024  г.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</si>
</sst>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1"/>
    <xf numFmtId="0" fontId="2" fillId="0" borderId="0" xfId="1" applyFont="1" applyBorder="1" applyAlignment="1" applyProtection="1">
      <alignment horizontal="center"/>
    </xf>
    <xf numFmtId="0" fontId="2" fillId="0" borderId="0" xfId="1" applyFont="1" applyBorder="1" applyAlignment="1" applyProtection="1"/>
    <xf numFmtId="0" fontId="2" fillId="0" borderId="0" xfId="1" applyFont="1" applyBorder="1" applyAlignment="1" applyProtection="1">
      <alignment horizontal="left"/>
    </xf>
    <xf numFmtId="0" fontId="3" fillId="0" borderId="34" xfId="1" applyFont="1" applyBorder="1" applyAlignment="1" applyProtection="1"/>
    <xf numFmtId="49" fontId="3" fillId="0" borderId="34" xfId="1" applyNumberFormat="1" applyFont="1" applyBorder="1" applyAlignment="1" applyProtection="1"/>
    <xf numFmtId="0" fontId="3" fillId="0" borderId="34" xfId="1" applyFont="1" applyBorder="1" applyAlignment="1" applyProtection="1">
      <alignment horizontal="left"/>
    </xf>
    <xf numFmtId="0" fontId="3" fillId="0" borderId="34" xfId="1" applyFont="1" applyBorder="1" applyAlignment="1" applyProtection="1">
      <alignment horizontal="center"/>
    </xf>
    <xf numFmtId="0" fontId="3" fillId="0" borderId="33" xfId="1" applyFont="1" applyBorder="1" applyAlignment="1" applyProtection="1">
      <alignment horizontal="left"/>
    </xf>
    <xf numFmtId="4" fontId="2" fillId="0" borderId="20" xfId="1" applyNumberFormat="1" applyFont="1" applyBorder="1" applyAlignment="1" applyProtection="1">
      <alignment horizontal="right"/>
    </xf>
    <xf numFmtId="166" fontId="6" fillId="0" borderId="25" xfId="1" applyNumberFormat="1" applyFont="1" applyBorder="1" applyAlignment="1">
      <alignment horizontal="right" shrinkToFit="1"/>
    </xf>
    <xf numFmtId="4" fontId="2" fillId="0" borderId="1" xfId="1" applyNumberFormat="1" applyFont="1" applyBorder="1" applyAlignment="1" applyProtection="1">
      <alignment horizontal="right"/>
    </xf>
    <xf numFmtId="49" fontId="2" fillId="0" borderId="1" xfId="1" applyNumberFormat="1" applyFont="1" applyBorder="1" applyAlignment="1" applyProtection="1">
      <alignment horizontal="center" wrapText="1"/>
    </xf>
    <xf numFmtId="49" fontId="2" fillId="0" borderId="44" xfId="1" applyNumberFormat="1" applyFont="1" applyBorder="1" applyAlignment="1" applyProtection="1">
      <alignment horizontal="center" wrapText="1"/>
    </xf>
    <xf numFmtId="49" fontId="2" fillId="0" borderId="45" xfId="1" applyNumberFormat="1" applyFont="1" applyBorder="1" applyAlignment="1" applyProtection="1">
      <alignment horizontal="left" wrapText="1"/>
    </xf>
    <xf numFmtId="4" fontId="2" fillId="0" borderId="30" xfId="1" applyNumberFormat="1" applyFont="1" applyBorder="1" applyAlignment="1" applyProtection="1">
      <alignment horizontal="right"/>
    </xf>
    <xf numFmtId="4" fontId="2" fillId="0" borderId="29" xfId="1" applyNumberFormat="1" applyFont="1" applyBorder="1" applyAlignment="1" applyProtection="1">
      <alignment horizontal="right"/>
    </xf>
    <xf numFmtId="49" fontId="2" fillId="0" borderId="29" xfId="1" applyNumberFormat="1" applyFont="1" applyBorder="1" applyAlignment="1" applyProtection="1">
      <alignment horizontal="center" wrapText="1"/>
    </xf>
    <xf numFmtId="49" fontId="2" fillId="0" borderId="46" xfId="1" applyNumberFormat="1" applyFont="1" applyBorder="1" applyAlignment="1" applyProtection="1">
      <alignment horizontal="center" wrapText="1"/>
    </xf>
    <xf numFmtId="49" fontId="2" fillId="0" borderId="3" xfId="1" applyNumberFormat="1" applyFont="1" applyBorder="1" applyAlignment="1" applyProtection="1">
      <alignment horizontal="left" wrapText="1"/>
    </xf>
    <xf numFmtId="4" fontId="2" fillId="0" borderId="38" xfId="1" applyNumberFormat="1" applyFont="1" applyBorder="1" applyAlignment="1" applyProtection="1">
      <alignment horizontal="right"/>
    </xf>
    <xf numFmtId="4" fontId="2" fillId="0" borderId="24" xfId="1" applyNumberFormat="1" applyFont="1" applyBorder="1" applyAlignment="1" applyProtection="1">
      <alignment horizontal="right"/>
    </xf>
    <xf numFmtId="49" fontId="2" fillId="0" borderId="24" xfId="1" applyNumberFormat="1" applyFont="1" applyBorder="1" applyAlignment="1" applyProtection="1">
      <alignment horizontal="center" wrapText="1"/>
    </xf>
    <xf numFmtId="49" fontId="2" fillId="0" borderId="25" xfId="1" applyNumberFormat="1" applyFont="1" applyBorder="1" applyAlignment="1" applyProtection="1">
      <alignment horizontal="center" wrapText="1"/>
    </xf>
    <xf numFmtId="4" fontId="4" fillId="0" borderId="38" xfId="1" applyNumberFormat="1" applyFont="1" applyBorder="1" applyAlignment="1" applyProtection="1">
      <alignment horizontal="right"/>
    </xf>
    <xf numFmtId="166" fontId="7" fillId="0" borderId="25" xfId="1" applyNumberFormat="1" applyFont="1" applyBorder="1" applyAlignment="1">
      <alignment horizontal="right" shrinkToFit="1"/>
    </xf>
    <xf numFmtId="4" fontId="4" fillId="0" borderId="24" xfId="1" applyNumberFormat="1" applyFont="1" applyBorder="1" applyAlignment="1" applyProtection="1">
      <alignment horizontal="right"/>
    </xf>
    <xf numFmtId="49" fontId="4" fillId="0" borderId="24" xfId="1" applyNumberFormat="1" applyFont="1" applyBorder="1" applyAlignment="1" applyProtection="1">
      <alignment horizontal="center" wrapText="1"/>
    </xf>
    <xf numFmtId="49" fontId="4" fillId="0" borderId="25" xfId="1" applyNumberFormat="1" applyFont="1" applyBorder="1" applyAlignment="1" applyProtection="1">
      <alignment horizontal="center" wrapText="1"/>
    </xf>
    <xf numFmtId="49" fontId="4" fillId="0" borderId="4" xfId="1" applyNumberFormat="1" applyFont="1" applyBorder="1" applyAlignment="1" applyProtection="1">
      <alignment horizontal="left" wrapText="1"/>
    </xf>
    <xf numFmtId="4" fontId="8" fillId="0" borderId="24" xfId="1" applyNumberFormat="1" applyFont="1" applyBorder="1" applyAlignment="1" applyProtection="1">
      <alignment horizontal="right"/>
    </xf>
    <xf numFmtId="49" fontId="2" fillId="0" borderId="47" xfId="1" applyNumberFormat="1" applyFont="1" applyBorder="1" applyAlignment="1" applyProtection="1">
      <alignment horizontal="left" wrapText="1"/>
    </xf>
    <xf numFmtId="49" fontId="8" fillId="0" borderId="25" xfId="1" applyNumberFormat="1" applyFont="1" applyBorder="1" applyAlignment="1" applyProtection="1">
      <alignment horizontal="center" wrapText="1"/>
    </xf>
    <xf numFmtId="49" fontId="2" fillId="0" borderId="4" xfId="1" applyNumberFormat="1" applyFont="1" applyBorder="1" applyAlignment="1" applyProtection="1">
      <alignment horizontal="left" wrapText="1"/>
    </xf>
    <xf numFmtId="49" fontId="4" fillId="0" borderId="3" xfId="1" applyNumberFormat="1" applyFont="1" applyBorder="1" applyAlignment="1" applyProtection="1">
      <alignment horizontal="left" wrapText="1"/>
    </xf>
    <xf numFmtId="4" fontId="9" fillId="0" borderId="37" xfId="1" applyNumberFormat="1" applyFont="1" applyBorder="1"/>
    <xf numFmtId="4" fontId="9" fillId="0" borderId="15" xfId="1" applyNumberFormat="1" applyFont="1" applyBorder="1"/>
    <xf numFmtId="49" fontId="9" fillId="0" borderId="15" xfId="1" applyNumberFormat="1" applyFont="1" applyBorder="1" applyAlignment="1" applyProtection="1">
      <alignment horizontal="center" wrapText="1"/>
    </xf>
    <xf numFmtId="49" fontId="4" fillId="0" borderId="37" xfId="1" applyNumberFormat="1" applyFont="1" applyBorder="1" applyAlignment="1" applyProtection="1">
      <alignment horizontal="center" wrapText="1"/>
    </xf>
    <xf numFmtId="4" fontId="4" fillId="0" borderId="13" xfId="1" applyNumberFormat="1" applyFont="1" applyBorder="1" applyAlignment="1" applyProtection="1">
      <alignment horizontal="right"/>
    </xf>
    <xf numFmtId="49" fontId="2" fillId="0" borderId="30" xfId="1" applyNumberFormat="1" applyFont="1" applyBorder="1" applyAlignment="1" applyProtection="1">
      <alignment horizontal="right"/>
    </xf>
    <xf numFmtId="49" fontId="2" fillId="0" borderId="29" xfId="1" applyNumberFormat="1" applyFont="1" applyBorder="1" applyAlignment="1" applyProtection="1">
      <alignment horizontal="right"/>
    </xf>
    <xf numFmtId="49" fontId="2" fillId="2" borderId="46" xfId="1" applyNumberFormat="1" applyFont="1" applyFill="1" applyBorder="1" applyAlignment="1" applyProtection="1">
      <alignment horizontal="right"/>
    </xf>
    <xf numFmtId="0" fontId="2" fillId="0" borderId="29" xfId="1" applyFont="1" applyBorder="1" applyAlignment="1" applyProtection="1">
      <alignment horizontal="center"/>
    </xf>
    <xf numFmtId="0" fontId="2" fillId="0" borderId="27" xfId="1" applyFont="1" applyBorder="1" applyAlignment="1" applyProtection="1">
      <alignment horizontal="center"/>
    </xf>
    <xf numFmtId="0" fontId="2" fillId="0" borderId="47" xfId="1" applyFont="1" applyBorder="1" applyAlignment="1" applyProtection="1">
      <alignment horizontal="left"/>
    </xf>
    <xf numFmtId="4" fontId="4" fillId="2" borderId="24" xfId="1" applyNumberFormat="1" applyFont="1" applyFill="1" applyBorder="1" applyAlignment="1" applyProtection="1">
      <alignment horizontal="right"/>
    </xf>
    <xf numFmtId="49" fontId="10" fillId="0" borderId="15" xfId="1" applyNumberFormat="1" applyFont="1" applyBorder="1" applyAlignment="1" applyProtection="1">
      <alignment horizontal="center" wrapText="1"/>
    </xf>
    <xf numFmtId="0" fontId="9" fillId="0" borderId="48" xfId="1" applyFont="1" applyBorder="1" applyAlignment="1">
      <alignment horizontal="center"/>
    </xf>
    <xf numFmtId="49" fontId="4" fillId="0" borderId="2" xfId="1" applyNumberFormat="1" applyFont="1" applyBorder="1" applyAlignment="1" applyProtection="1">
      <alignment horizontal="left" wrapText="1"/>
    </xf>
    <xf numFmtId="49" fontId="2" fillId="0" borderId="20" xfId="1" applyNumberFormat="1" applyFont="1" applyBorder="1" applyAlignment="1" applyProtection="1">
      <alignment horizontal="center" vertical="center"/>
    </xf>
    <xf numFmtId="49" fontId="2" fillId="0" borderId="18" xfId="1" applyNumberFormat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0" fontId="2" fillId="0" borderId="44" xfId="1" applyFont="1" applyBorder="1" applyAlignment="1" applyProtection="1">
      <alignment horizontal="center" vertical="center"/>
    </xf>
    <xf numFmtId="0" fontId="2" fillId="0" borderId="49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/>
    <xf numFmtId="49" fontId="3" fillId="0" borderId="0" xfId="1" applyNumberFormat="1" applyFont="1" applyBorder="1" applyAlignment="1" applyProtection="1"/>
    <xf numFmtId="49" fontId="3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4" fontId="2" fillId="2" borderId="24" xfId="0" applyNumberFormat="1" applyFont="1" applyFill="1" applyBorder="1" applyAlignment="1" applyProtection="1">
      <alignment horizontal="right"/>
    </xf>
    <xf numFmtId="4" fontId="2" fillId="2" borderId="23" xfId="0" applyNumberFormat="1" applyFont="1" applyFill="1" applyBorder="1" applyAlignment="1" applyProtection="1">
      <alignment horizontal="right"/>
    </xf>
    <xf numFmtId="49" fontId="2" fillId="2" borderId="21" xfId="0" applyNumberFormat="1" applyFont="1" applyFill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right"/>
    </xf>
    <xf numFmtId="0" fontId="1" fillId="0" borderId="0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2" fillId="0" borderId="35" xfId="1" applyFont="1" applyBorder="1" applyAlignment="1" applyProtection="1">
      <alignment horizontal="center" vertical="center" wrapText="1"/>
    </xf>
    <xf numFmtId="0" fontId="2" fillId="0" borderId="36" xfId="1" applyFont="1" applyBorder="1" applyAlignment="1" applyProtection="1">
      <alignment horizontal="center" vertical="center" wrapText="1"/>
    </xf>
    <xf numFmtId="0" fontId="2" fillId="0" borderId="32" xfId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49" fontId="2" fillId="0" borderId="15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49" fontId="2" fillId="0" borderId="16" xfId="1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3</xdr:col>
      <xdr:colOff>0</xdr:colOff>
      <xdr:row>29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905500"/>
          <a:ext cx="407670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3</xdr:col>
      <xdr:colOff>0</xdr:colOff>
      <xdr:row>33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6467475"/>
          <a:ext cx="4076700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3</xdr:col>
      <xdr:colOff>0</xdr:colOff>
      <xdr:row>36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7134225"/>
          <a:ext cx="4076700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opLeftCell="A26" workbookViewId="0">
      <selection activeCell="F24" sqref="F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39"/>
      <c r="B1" s="139"/>
      <c r="C1" s="139"/>
      <c r="D1" s="139"/>
      <c r="E1" s="2"/>
      <c r="F1" s="2"/>
    </row>
    <row r="2" spans="1:6" ht="16.899999999999999" customHeight="1">
      <c r="A2" s="139" t="s">
        <v>0</v>
      </c>
      <c r="B2" s="139"/>
      <c r="C2" s="139"/>
      <c r="D2" s="13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40" t="s">
        <v>452</v>
      </c>
      <c r="B4" s="140"/>
      <c r="C4" s="140"/>
      <c r="D4" s="140"/>
      <c r="E4" s="3" t="s">
        <v>4</v>
      </c>
      <c r="F4" s="8">
        <v>45292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41" t="s">
        <v>14</v>
      </c>
      <c r="C6" s="142"/>
      <c r="D6" s="142"/>
      <c r="E6" s="3" t="s">
        <v>8</v>
      </c>
      <c r="F6" s="10" t="s">
        <v>18</v>
      </c>
    </row>
    <row r="7" spans="1:6">
      <c r="A7" s="11" t="s">
        <v>9</v>
      </c>
      <c r="B7" s="143" t="s">
        <v>15</v>
      </c>
      <c r="C7" s="143"/>
      <c r="D7" s="143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39" t="s">
        <v>20</v>
      </c>
      <c r="B10" s="139"/>
      <c r="C10" s="139"/>
      <c r="D10" s="139"/>
      <c r="E10" s="1"/>
      <c r="F10" s="17"/>
    </row>
    <row r="11" spans="1:6" ht="4.1500000000000004" customHeight="1">
      <c r="A11" s="150" t="s">
        <v>21</v>
      </c>
      <c r="B11" s="144" t="s">
        <v>22</v>
      </c>
      <c r="C11" s="144" t="s">
        <v>23</v>
      </c>
      <c r="D11" s="147" t="s">
        <v>24</v>
      </c>
      <c r="E11" s="147" t="s">
        <v>25</v>
      </c>
      <c r="F11" s="153" t="s">
        <v>26</v>
      </c>
    </row>
    <row r="12" spans="1:6" ht="3.6" customHeight="1">
      <c r="A12" s="151"/>
      <c r="B12" s="145"/>
      <c r="C12" s="145"/>
      <c r="D12" s="148"/>
      <c r="E12" s="148"/>
      <c r="F12" s="154"/>
    </row>
    <row r="13" spans="1:6" ht="3" customHeight="1">
      <c r="A13" s="151"/>
      <c r="B13" s="145"/>
      <c r="C13" s="145"/>
      <c r="D13" s="148"/>
      <c r="E13" s="148"/>
      <c r="F13" s="154"/>
    </row>
    <row r="14" spans="1:6" ht="3" customHeight="1">
      <c r="A14" s="151"/>
      <c r="B14" s="145"/>
      <c r="C14" s="145"/>
      <c r="D14" s="148"/>
      <c r="E14" s="148"/>
      <c r="F14" s="154"/>
    </row>
    <row r="15" spans="1:6" ht="3" customHeight="1">
      <c r="A15" s="151"/>
      <c r="B15" s="145"/>
      <c r="C15" s="145"/>
      <c r="D15" s="148"/>
      <c r="E15" s="148"/>
      <c r="F15" s="154"/>
    </row>
    <row r="16" spans="1:6" ht="3" customHeight="1">
      <c r="A16" s="151"/>
      <c r="B16" s="145"/>
      <c r="C16" s="145"/>
      <c r="D16" s="148"/>
      <c r="E16" s="148"/>
      <c r="F16" s="154"/>
    </row>
    <row r="17" spans="1:6" ht="23.45" customHeight="1">
      <c r="A17" s="152"/>
      <c r="B17" s="146"/>
      <c r="C17" s="146"/>
      <c r="D17" s="149"/>
      <c r="E17" s="149"/>
      <c r="F17" s="15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f>D21+D52</f>
        <v>13311000</v>
      </c>
      <c r="E19" s="28">
        <f>E21+E52</f>
        <v>12933368.049999999</v>
      </c>
      <c r="F19" s="27">
        <f>IF(OR(D19="-",IF(E19="-",0,E19)&gt;=IF(D19="-",0,D19)),"-",IF(D19="-",0,D19)-IF(E19="-",0,E19))</f>
        <v>377631.95000000112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f>D22+D32+D36+D45+D49</f>
        <v>3040700</v>
      </c>
      <c r="E21" s="37">
        <f>E22+E32+E36+E45</f>
        <v>2870794.74</v>
      </c>
      <c r="F21" s="38">
        <f t="shared" ref="F21:F52" si="0">IF(OR(D21="-",IF(E21="-",0,E21)&gt;=IF(D21="-",0,D21)),"-",IF(D21="-",0,D21)-IF(E21="-",0,E21))</f>
        <v>169905.25999999978</v>
      </c>
    </row>
    <row r="22" spans="1:6">
      <c r="A22" s="34" t="s">
        <v>36</v>
      </c>
      <c r="B22" s="35" t="s">
        <v>31</v>
      </c>
      <c r="C22" s="36" t="s">
        <v>37</v>
      </c>
      <c r="D22" s="37">
        <v>913500</v>
      </c>
      <c r="E22" s="37">
        <f>E23</f>
        <v>887800.40999999992</v>
      </c>
      <c r="F22" s="38">
        <f t="shared" si="0"/>
        <v>25699.590000000084</v>
      </c>
    </row>
    <row r="23" spans="1:6">
      <c r="A23" s="34" t="s">
        <v>38</v>
      </c>
      <c r="B23" s="35" t="s">
        <v>31</v>
      </c>
      <c r="C23" s="36" t="s">
        <v>39</v>
      </c>
      <c r="D23" s="37">
        <v>913500</v>
      </c>
      <c r="E23" s="37">
        <f>E24+E27+E29</f>
        <v>887800.40999999992</v>
      </c>
      <c r="F23" s="38">
        <f>IF(OR(D23="-",IF(E23="-",0,E23)&gt;=IF(D23="-",0,D23)),"-",IF(D23="-",0,D23)-IF(E23="-",0,E23))</f>
        <v>25699.590000000084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913500</v>
      </c>
      <c r="E24" s="37">
        <f>E25+E26</f>
        <v>875738.30999999994</v>
      </c>
      <c r="F24" s="38">
        <f t="shared" si="0"/>
        <v>37761.690000000061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875987.32</v>
      </c>
      <c r="F25" s="38" t="str">
        <f t="shared" si="0"/>
        <v>-</v>
      </c>
    </row>
    <row r="26" spans="1:6" ht="90">
      <c r="A26" s="39" t="s">
        <v>45</v>
      </c>
      <c r="B26" s="35" t="s">
        <v>31</v>
      </c>
      <c r="C26" s="36" t="s">
        <v>46</v>
      </c>
      <c r="D26" s="37" t="s">
        <v>453</v>
      </c>
      <c r="E26" s="37">
        <v>-249.01</v>
      </c>
      <c r="F26" s="38" t="s">
        <v>44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44</v>
      </c>
      <c r="E27" s="37">
        <f>E28</f>
        <v>-606.12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-606.12</v>
      </c>
      <c r="F28" s="38" t="str">
        <f t="shared" si="0"/>
        <v>-</v>
      </c>
    </row>
    <row r="29" spans="1:6" ht="33.75">
      <c r="A29" s="34" t="s">
        <v>51</v>
      </c>
      <c r="B29" s="35" t="s">
        <v>31</v>
      </c>
      <c r="C29" s="36" t="s">
        <v>52</v>
      </c>
      <c r="D29" s="37" t="s">
        <v>44</v>
      </c>
      <c r="E29" s="37">
        <f>E30+E31</f>
        <v>12668.220000000001</v>
      </c>
      <c r="F29" s="38" t="str">
        <f t="shared" si="0"/>
        <v>-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12626.68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41.54</v>
      </c>
      <c r="F31" s="38" t="str">
        <f t="shared" si="0"/>
        <v>-</v>
      </c>
    </row>
    <row r="32" spans="1:6">
      <c r="A32" s="34" t="s">
        <v>57</v>
      </c>
      <c r="B32" s="35" t="s">
        <v>31</v>
      </c>
      <c r="C32" s="36" t="s">
        <v>58</v>
      </c>
      <c r="D32" s="37">
        <f>D33</f>
        <v>325200</v>
      </c>
      <c r="E32" s="37">
        <v>325136.8</v>
      </c>
      <c r="F32" s="38">
        <f t="shared" si="0"/>
        <v>63.200000000011642</v>
      </c>
    </row>
    <row r="33" spans="1:6">
      <c r="A33" s="34" t="s">
        <v>59</v>
      </c>
      <c r="B33" s="35" t="s">
        <v>31</v>
      </c>
      <c r="C33" s="36" t="s">
        <v>60</v>
      </c>
      <c r="D33" s="37">
        <f>D34</f>
        <v>325200</v>
      </c>
      <c r="E33" s="37">
        <v>325136.8</v>
      </c>
      <c r="F33" s="38">
        <f t="shared" si="0"/>
        <v>63.200000000011642</v>
      </c>
    </row>
    <row r="34" spans="1:6">
      <c r="A34" s="34" t="s">
        <v>59</v>
      </c>
      <c r="B34" s="35" t="s">
        <v>31</v>
      </c>
      <c r="C34" s="36" t="s">
        <v>61</v>
      </c>
      <c r="D34" s="37">
        <v>325200</v>
      </c>
      <c r="E34" s="37">
        <v>325136.8</v>
      </c>
      <c r="F34" s="38">
        <f t="shared" si="0"/>
        <v>63.200000000011642</v>
      </c>
    </row>
    <row r="35" spans="1:6" ht="45">
      <c r="A35" s="34" t="s">
        <v>62</v>
      </c>
      <c r="B35" s="35" t="s">
        <v>31</v>
      </c>
      <c r="C35" s="36" t="s">
        <v>63</v>
      </c>
      <c r="D35" s="37" t="s">
        <v>44</v>
      </c>
      <c r="E35" s="37">
        <v>325136.8</v>
      </c>
      <c r="F35" s="38" t="str">
        <f t="shared" si="0"/>
        <v>-</v>
      </c>
    </row>
    <row r="36" spans="1:6">
      <c r="A36" s="34" t="s">
        <v>64</v>
      </c>
      <c r="B36" s="35" t="s">
        <v>31</v>
      </c>
      <c r="C36" s="36" t="s">
        <v>65</v>
      </c>
      <c r="D36" s="37">
        <f>D37+D40</f>
        <v>1588700</v>
      </c>
      <c r="E36" s="37">
        <f>E37+E40</f>
        <v>1445061.53</v>
      </c>
      <c r="F36" s="38">
        <f t="shared" si="0"/>
        <v>143638.46999999997</v>
      </c>
    </row>
    <row r="37" spans="1:6">
      <c r="A37" s="34" t="s">
        <v>66</v>
      </c>
      <c r="B37" s="35" t="s">
        <v>31</v>
      </c>
      <c r="C37" s="36" t="s">
        <v>67</v>
      </c>
      <c r="D37" s="37">
        <f>+D38</f>
        <v>108000</v>
      </c>
      <c r="E37" s="37">
        <f>E38</f>
        <v>117026.61</v>
      </c>
      <c r="F37" s="38" t="str">
        <f t="shared" si="0"/>
        <v>-</v>
      </c>
    </row>
    <row r="38" spans="1:6" ht="33.75">
      <c r="A38" s="34" t="s">
        <v>68</v>
      </c>
      <c r="B38" s="35" t="s">
        <v>31</v>
      </c>
      <c r="C38" s="36" t="s">
        <v>69</v>
      </c>
      <c r="D38" s="37">
        <v>108000</v>
      </c>
      <c r="E38" s="37">
        <f>E39</f>
        <v>117026.61</v>
      </c>
      <c r="F38" s="38" t="str">
        <f t="shared" si="0"/>
        <v>-</v>
      </c>
    </row>
    <row r="39" spans="1:6" ht="67.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117026.61</v>
      </c>
      <c r="F39" s="38" t="str">
        <f t="shared" si="0"/>
        <v>-</v>
      </c>
    </row>
    <row r="40" spans="1:6">
      <c r="A40" s="34" t="s">
        <v>72</v>
      </c>
      <c r="B40" s="35" t="s">
        <v>31</v>
      </c>
      <c r="C40" s="36" t="s">
        <v>73</v>
      </c>
      <c r="D40" s="37">
        <f>D41+D43</f>
        <v>1480700</v>
      </c>
      <c r="E40" s="37">
        <f>E41+E43</f>
        <v>1328034.92</v>
      </c>
      <c r="F40" s="38">
        <f t="shared" si="0"/>
        <v>152665.08000000007</v>
      </c>
    </row>
    <row r="41" spans="1:6">
      <c r="A41" s="34" t="s">
        <v>74</v>
      </c>
      <c r="B41" s="35" t="s">
        <v>31</v>
      </c>
      <c r="C41" s="36" t="s">
        <v>75</v>
      </c>
      <c r="D41" s="37">
        <v>788300</v>
      </c>
      <c r="E41" s="37">
        <f>E42</f>
        <v>691519.25</v>
      </c>
      <c r="F41" s="38">
        <f t="shared" si="0"/>
        <v>96780.75</v>
      </c>
    </row>
    <row r="42" spans="1:6" ht="33.75">
      <c r="A42" s="34" t="s">
        <v>76</v>
      </c>
      <c r="B42" s="35" t="s">
        <v>31</v>
      </c>
      <c r="C42" s="36" t="s">
        <v>77</v>
      </c>
      <c r="D42" s="37">
        <v>788300</v>
      </c>
      <c r="E42" s="37">
        <v>691519.25</v>
      </c>
      <c r="F42" s="38">
        <f t="shared" si="0"/>
        <v>96780.75</v>
      </c>
    </row>
    <row r="43" spans="1:6">
      <c r="A43" s="34" t="s">
        <v>78</v>
      </c>
      <c r="B43" s="35" t="s">
        <v>31</v>
      </c>
      <c r="C43" s="36" t="s">
        <v>79</v>
      </c>
      <c r="D43" s="37">
        <f>D44</f>
        <v>692400</v>
      </c>
      <c r="E43" s="37">
        <f>E44</f>
        <v>636515.67000000004</v>
      </c>
      <c r="F43" s="38">
        <f t="shared" si="0"/>
        <v>55884.329999999958</v>
      </c>
    </row>
    <row r="44" spans="1:6" ht="33.75">
      <c r="A44" s="34" t="s">
        <v>80</v>
      </c>
      <c r="B44" s="35" t="s">
        <v>31</v>
      </c>
      <c r="C44" s="36" t="s">
        <v>81</v>
      </c>
      <c r="D44" s="37">
        <v>692400</v>
      </c>
      <c r="E44" s="37">
        <v>636515.67000000004</v>
      </c>
      <c r="F44" s="38">
        <f t="shared" si="0"/>
        <v>55884.329999999958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212800</v>
      </c>
      <c r="E45" s="37">
        <f>E46</f>
        <v>212796</v>
      </c>
      <c r="F45" s="38">
        <f t="shared" si="0"/>
        <v>4</v>
      </c>
    </row>
    <row r="46" spans="1:6" ht="78.75">
      <c r="A46" s="39" t="s">
        <v>84</v>
      </c>
      <c r="B46" s="35" t="s">
        <v>31</v>
      </c>
      <c r="C46" s="36" t="s">
        <v>85</v>
      </c>
      <c r="D46" s="37">
        <v>212800</v>
      </c>
      <c r="E46" s="37">
        <f>E47</f>
        <v>212796</v>
      </c>
      <c r="F46" s="38">
        <f t="shared" si="0"/>
        <v>4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212800</v>
      </c>
      <c r="E47" s="37">
        <f>E48</f>
        <v>212796</v>
      </c>
      <c r="F47" s="38">
        <f t="shared" si="0"/>
        <v>4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212800</v>
      </c>
      <c r="E48" s="37">
        <v>212796</v>
      </c>
      <c r="F48" s="38">
        <f t="shared" si="0"/>
        <v>4</v>
      </c>
    </row>
    <row r="49" spans="1:6">
      <c r="A49" s="34" t="s">
        <v>90</v>
      </c>
      <c r="B49" s="35" t="s">
        <v>31</v>
      </c>
      <c r="C49" s="36" t="s">
        <v>91</v>
      </c>
      <c r="D49" s="37">
        <v>500</v>
      </c>
      <c r="E49" s="37" t="s">
        <v>44</v>
      </c>
      <c r="F49" s="38">
        <f t="shared" si="0"/>
        <v>500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500</v>
      </c>
      <c r="E50" s="37" t="s">
        <v>44</v>
      </c>
      <c r="F50" s="38">
        <f t="shared" si="0"/>
        <v>500</v>
      </c>
    </row>
    <row r="51" spans="1:6" ht="45">
      <c r="A51" s="34" t="s">
        <v>94</v>
      </c>
      <c r="B51" s="35" t="s">
        <v>31</v>
      </c>
      <c r="C51" s="36" t="s">
        <v>95</v>
      </c>
      <c r="D51" s="37">
        <v>500</v>
      </c>
      <c r="E51" s="37" t="s">
        <v>44</v>
      </c>
      <c r="F51" s="38">
        <f t="shared" si="0"/>
        <v>500</v>
      </c>
    </row>
    <row r="52" spans="1:6">
      <c r="A52" s="34" t="s">
        <v>96</v>
      </c>
      <c r="B52" s="35" t="s">
        <v>31</v>
      </c>
      <c r="C52" s="36" t="s">
        <v>97</v>
      </c>
      <c r="D52" s="37">
        <f>D53</f>
        <v>10270300</v>
      </c>
      <c r="E52" s="37">
        <f>E53</f>
        <v>10062573.309999999</v>
      </c>
      <c r="F52" s="38">
        <f t="shared" si="0"/>
        <v>207726.69000000134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f>D54+D59+D62+D67</f>
        <v>10270300</v>
      </c>
      <c r="E53" s="37">
        <f>E54+E59+E62+E67</f>
        <v>10062573.309999999</v>
      </c>
      <c r="F53" s="38">
        <f t="shared" ref="F53:F71" si="1">IF(OR(D53="-",IF(E53="-",0,E53)&gt;=IF(D53="-",0,D53)),"-",IF(D53="-",0,D53)-IF(E53="-",0,E53))</f>
        <v>207726.69000000134</v>
      </c>
    </row>
    <row r="54" spans="1:6" ht="22.5">
      <c r="A54" s="34" t="s">
        <v>100</v>
      </c>
      <c r="B54" s="35" t="s">
        <v>31</v>
      </c>
      <c r="C54" s="36" t="s">
        <v>101</v>
      </c>
      <c r="D54" s="37">
        <v>6039300</v>
      </c>
      <c r="E54" s="37">
        <f>E55+E57</f>
        <v>6039300</v>
      </c>
      <c r="F54" s="38" t="str">
        <f t="shared" si="1"/>
        <v>-</v>
      </c>
    </row>
    <row r="55" spans="1:6">
      <c r="A55" s="34" t="s">
        <v>102</v>
      </c>
      <c r="B55" s="35" t="s">
        <v>31</v>
      </c>
      <c r="C55" s="36" t="s">
        <v>103</v>
      </c>
      <c r="D55" s="37">
        <v>5901800</v>
      </c>
      <c r="E55" s="37">
        <f>E56</f>
        <v>5901800</v>
      </c>
      <c r="F55" s="38" t="str">
        <f t="shared" si="1"/>
        <v>-</v>
      </c>
    </row>
    <row r="56" spans="1:6" ht="22.5">
      <c r="A56" s="34" t="s">
        <v>104</v>
      </c>
      <c r="B56" s="35" t="s">
        <v>31</v>
      </c>
      <c r="C56" s="36" t="s">
        <v>105</v>
      </c>
      <c r="D56" s="37">
        <v>5901800</v>
      </c>
      <c r="E56" s="37">
        <v>5901800</v>
      </c>
      <c r="F56" s="38" t="str">
        <f t="shared" si="1"/>
        <v>-</v>
      </c>
    </row>
    <row r="57" spans="1:6" ht="22.5">
      <c r="A57" s="34" t="s">
        <v>106</v>
      </c>
      <c r="B57" s="35" t="s">
        <v>31</v>
      </c>
      <c r="C57" s="36" t="s">
        <v>107</v>
      </c>
      <c r="D57" s="37">
        <v>137500</v>
      </c>
      <c r="E57" s="37">
        <f>E58</f>
        <v>137500</v>
      </c>
      <c r="F57" s="38" t="str">
        <f t="shared" si="1"/>
        <v>-</v>
      </c>
    </row>
    <row r="58" spans="1:6" ht="22.5">
      <c r="A58" s="34" t="s">
        <v>108</v>
      </c>
      <c r="B58" s="35" t="s">
        <v>31</v>
      </c>
      <c r="C58" s="36" t="s">
        <v>109</v>
      </c>
      <c r="D58" s="37">
        <v>137500</v>
      </c>
      <c r="E58" s="37">
        <v>137500</v>
      </c>
      <c r="F58" s="38" t="str">
        <f t="shared" si="1"/>
        <v>-</v>
      </c>
    </row>
    <row r="59" spans="1:6" ht="22.5">
      <c r="A59" s="34" t="s">
        <v>110</v>
      </c>
      <c r="B59" s="35" t="s">
        <v>31</v>
      </c>
      <c r="C59" s="36" t="s">
        <v>111</v>
      </c>
      <c r="D59" s="37">
        <f>D60</f>
        <v>1067500</v>
      </c>
      <c r="E59" s="37">
        <v>1067440.69</v>
      </c>
      <c r="F59" s="38">
        <f t="shared" si="1"/>
        <v>59.310000000055879</v>
      </c>
    </row>
    <row r="60" spans="1:6">
      <c r="A60" s="34" t="s">
        <v>112</v>
      </c>
      <c r="B60" s="35" t="s">
        <v>31</v>
      </c>
      <c r="C60" s="36" t="s">
        <v>113</v>
      </c>
      <c r="D60" s="37">
        <f>D61</f>
        <v>1067500</v>
      </c>
      <c r="E60" s="37">
        <v>1067440.69</v>
      </c>
      <c r="F60" s="38">
        <f t="shared" si="1"/>
        <v>59.310000000055879</v>
      </c>
    </row>
    <row r="61" spans="1:6">
      <c r="A61" s="34" t="s">
        <v>114</v>
      </c>
      <c r="B61" s="35" t="s">
        <v>31</v>
      </c>
      <c r="C61" s="36" t="s">
        <v>115</v>
      </c>
      <c r="D61" s="37">
        <v>1067500</v>
      </c>
      <c r="E61" s="37">
        <v>1067440.69</v>
      </c>
      <c r="F61" s="38">
        <f t="shared" si="1"/>
        <v>59.310000000055879</v>
      </c>
    </row>
    <row r="62" spans="1:6" ht="22.5">
      <c r="A62" s="34" t="s">
        <v>116</v>
      </c>
      <c r="B62" s="35" t="s">
        <v>31</v>
      </c>
      <c r="C62" s="36" t="s">
        <v>117</v>
      </c>
      <c r="D62" s="37">
        <f>D63+D65</f>
        <v>119900</v>
      </c>
      <c r="E62" s="37">
        <f>E63+E65</f>
        <v>119900</v>
      </c>
      <c r="F62" s="38" t="str">
        <f t="shared" si="1"/>
        <v>-</v>
      </c>
    </row>
    <row r="63" spans="1:6" ht="33.75">
      <c r="A63" s="34" t="s">
        <v>118</v>
      </c>
      <c r="B63" s="35" t="s">
        <v>31</v>
      </c>
      <c r="C63" s="36" t="s">
        <v>119</v>
      </c>
      <c r="D63" s="37">
        <v>200</v>
      </c>
      <c r="E63" s="37">
        <v>200</v>
      </c>
      <c r="F63" s="38" t="str">
        <f t="shared" si="1"/>
        <v>-</v>
      </c>
    </row>
    <row r="64" spans="1:6" ht="33.75">
      <c r="A64" s="34" t="s">
        <v>120</v>
      </c>
      <c r="B64" s="35" t="s">
        <v>31</v>
      </c>
      <c r="C64" s="36" t="s">
        <v>121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122</v>
      </c>
      <c r="B65" s="35" t="s">
        <v>31</v>
      </c>
      <c r="C65" s="36" t="s">
        <v>123</v>
      </c>
      <c r="D65" s="37">
        <f>D66</f>
        <v>119700</v>
      </c>
      <c r="E65" s="37">
        <f>E66</f>
        <v>119700</v>
      </c>
      <c r="F65" s="38" t="str">
        <f t="shared" si="1"/>
        <v>-</v>
      </c>
    </row>
    <row r="66" spans="1:6" ht="33.75">
      <c r="A66" s="34" t="s">
        <v>124</v>
      </c>
      <c r="B66" s="35" t="s">
        <v>31</v>
      </c>
      <c r="C66" s="36" t="s">
        <v>125</v>
      </c>
      <c r="D66" s="37">
        <v>119700</v>
      </c>
      <c r="E66" s="37">
        <v>119700</v>
      </c>
      <c r="F66" s="38" t="str">
        <f t="shared" si="1"/>
        <v>-</v>
      </c>
    </row>
    <row r="67" spans="1:6">
      <c r="A67" s="34" t="s">
        <v>126</v>
      </c>
      <c r="B67" s="35" t="s">
        <v>31</v>
      </c>
      <c r="C67" s="36" t="s">
        <v>127</v>
      </c>
      <c r="D67" s="37">
        <f>D68+D70</f>
        <v>3043600</v>
      </c>
      <c r="E67" s="37">
        <f>E68+E70</f>
        <v>2835932.62</v>
      </c>
      <c r="F67" s="38">
        <f t="shared" si="1"/>
        <v>207667.37999999989</v>
      </c>
    </row>
    <row r="68" spans="1:6" ht="45">
      <c r="A68" s="34" t="s">
        <v>128</v>
      </c>
      <c r="B68" s="35" t="s">
        <v>31</v>
      </c>
      <c r="C68" s="36" t="s">
        <v>129</v>
      </c>
      <c r="D68" s="37">
        <v>867900</v>
      </c>
      <c r="E68" s="37">
        <f>E69</f>
        <v>867900</v>
      </c>
      <c r="F68" s="38" t="str">
        <f t="shared" si="1"/>
        <v>-</v>
      </c>
    </row>
    <row r="69" spans="1:6" ht="56.25">
      <c r="A69" s="34" t="s">
        <v>130</v>
      </c>
      <c r="B69" s="35" t="s">
        <v>31</v>
      </c>
      <c r="C69" s="36" t="s">
        <v>131</v>
      </c>
      <c r="D69" s="37">
        <v>867900</v>
      </c>
      <c r="E69" s="37">
        <v>867900</v>
      </c>
      <c r="F69" s="38" t="str">
        <f t="shared" si="1"/>
        <v>-</v>
      </c>
    </row>
    <row r="70" spans="1:6" ht="22.5">
      <c r="A70" s="34" t="s">
        <v>132</v>
      </c>
      <c r="B70" s="35" t="s">
        <v>31</v>
      </c>
      <c r="C70" s="36" t="s">
        <v>133</v>
      </c>
      <c r="D70" s="37">
        <f>D71</f>
        <v>2175700</v>
      </c>
      <c r="E70" s="37">
        <f>E71</f>
        <v>1968032.62</v>
      </c>
      <c r="F70" s="38">
        <f t="shared" si="1"/>
        <v>207667.37999999989</v>
      </c>
    </row>
    <row r="71" spans="1:6" ht="22.5">
      <c r="A71" s="34" t="s">
        <v>134</v>
      </c>
      <c r="B71" s="35" t="s">
        <v>31</v>
      </c>
      <c r="C71" s="36" t="s">
        <v>135</v>
      </c>
      <c r="D71" s="37">
        <v>2175700</v>
      </c>
      <c r="E71" s="37">
        <v>1968032.62</v>
      </c>
      <c r="F71" s="38">
        <f t="shared" si="1"/>
        <v>207667.37999999989</v>
      </c>
    </row>
    <row r="72" spans="1:6" ht="12.75" customHeight="1">
      <c r="A72" s="40"/>
      <c r="B72" s="41"/>
      <c r="C72" s="41"/>
      <c r="D72" s="42"/>
      <c r="E72" s="42"/>
      <c r="F7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4"/>
  <sheetViews>
    <sheetView showGridLines="0" tabSelected="1" topLeftCell="A123" workbookViewId="0">
      <selection activeCell="E144" sqref="E14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39" t="s">
        <v>136</v>
      </c>
      <c r="B2" s="139"/>
      <c r="C2" s="139"/>
      <c r="D2" s="139"/>
      <c r="E2" s="1"/>
      <c r="F2" s="13" t="s">
        <v>137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58" t="s">
        <v>21</v>
      </c>
      <c r="B4" s="144" t="s">
        <v>22</v>
      </c>
      <c r="C4" s="156" t="s">
        <v>138</v>
      </c>
      <c r="D4" s="147" t="s">
        <v>24</v>
      </c>
      <c r="E4" s="161" t="s">
        <v>25</v>
      </c>
      <c r="F4" s="153" t="s">
        <v>26</v>
      </c>
    </row>
    <row r="5" spans="1:6" ht="5.45" customHeight="1">
      <c r="A5" s="159"/>
      <c r="B5" s="145"/>
      <c r="C5" s="157"/>
      <c r="D5" s="148"/>
      <c r="E5" s="162"/>
      <c r="F5" s="154"/>
    </row>
    <row r="6" spans="1:6" ht="9.6" customHeight="1">
      <c r="A6" s="159"/>
      <c r="B6" s="145"/>
      <c r="C6" s="157"/>
      <c r="D6" s="148"/>
      <c r="E6" s="162"/>
      <c r="F6" s="154"/>
    </row>
    <row r="7" spans="1:6" ht="6" customHeight="1">
      <c r="A7" s="159"/>
      <c r="B7" s="145"/>
      <c r="C7" s="157"/>
      <c r="D7" s="148"/>
      <c r="E7" s="162"/>
      <c r="F7" s="154"/>
    </row>
    <row r="8" spans="1:6" ht="6.6" customHeight="1">
      <c r="A8" s="159"/>
      <c r="B8" s="145"/>
      <c r="C8" s="157"/>
      <c r="D8" s="148"/>
      <c r="E8" s="162"/>
      <c r="F8" s="154"/>
    </row>
    <row r="9" spans="1:6" ht="10.9" customHeight="1">
      <c r="A9" s="159"/>
      <c r="B9" s="145"/>
      <c r="C9" s="157"/>
      <c r="D9" s="148"/>
      <c r="E9" s="162"/>
      <c r="F9" s="154"/>
    </row>
    <row r="10" spans="1:6" ht="4.1500000000000004" hidden="1" customHeight="1">
      <c r="A10" s="159"/>
      <c r="B10" s="145"/>
      <c r="C10" s="44"/>
      <c r="D10" s="148"/>
      <c r="E10" s="45"/>
      <c r="F10" s="46"/>
    </row>
    <row r="11" spans="1:6" ht="13.15" hidden="1" customHeight="1">
      <c r="A11" s="160"/>
      <c r="B11" s="146"/>
      <c r="C11" s="47"/>
      <c r="D11" s="14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139</v>
      </c>
      <c r="B13" s="52" t="s">
        <v>140</v>
      </c>
      <c r="C13" s="53" t="s">
        <v>141</v>
      </c>
      <c r="D13" s="54">
        <f>D15</f>
        <v>13361500</v>
      </c>
      <c r="E13" s="55">
        <f>E15</f>
        <v>12934349.529999999</v>
      </c>
      <c r="F13" s="56">
        <f>IF(OR(D13="-",IF(E13="-",0,E13)&gt;=IF(D13="-",0,D13)),"-",IF(D13="-",0,D13)-IF(E13="-",0,E13))</f>
        <v>427150.47000000067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24" t="s">
        <v>142</v>
      </c>
      <c r="B15" s="63" t="s">
        <v>140</v>
      </c>
      <c r="C15" s="26" t="s">
        <v>143</v>
      </c>
      <c r="D15" s="27">
        <f>D16+D82+D94+D102+D110+D159+D167+D175</f>
        <v>13361500</v>
      </c>
      <c r="E15" s="27">
        <f>E16+E82+E94+E102+E110+E159+E167+E175</f>
        <v>12934349.529999999</v>
      </c>
      <c r="F15" s="65">
        <f t="shared" ref="F15:F46" si="0">IF(OR(D15="-",IF(E15="-",0,E15)&gt;=IF(D15="-",0,D15)),"-",IF(D15="-",0,D15)-IF(E15="-",0,E15))</f>
        <v>427150.47000000067</v>
      </c>
    </row>
    <row r="16" spans="1:6">
      <c r="A16" s="24" t="s">
        <v>144</v>
      </c>
      <c r="B16" s="63" t="s">
        <v>140</v>
      </c>
      <c r="C16" s="26" t="s">
        <v>145</v>
      </c>
      <c r="D16" s="136">
        <f>D17+D37+D43+D49</f>
        <v>6439400</v>
      </c>
      <c r="E16" s="137">
        <f>E17+E37+E49</f>
        <v>6309027.8500000006</v>
      </c>
      <c r="F16" s="65">
        <f t="shared" si="0"/>
        <v>130372.14999999944</v>
      </c>
    </row>
    <row r="17" spans="1:6" ht="45">
      <c r="A17" s="24" t="s">
        <v>146</v>
      </c>
      <c r="B17" s="63" t="s">
        <v>140</v>
      </c>
      <c r="C17" s="26" t="s">
        <v>147</v>
      </c>
      <c r="D17" s="136">
        <f>D18+D31</f>
        <v>6273600</v>
      </c>
      <c r="E17" s="136">
        <f>E18+E31</f>
        <v>6160790.8500000006</v>
      </c>
      <c r="F17" s="65">
        <f t="shared" si="0"/>
        <v>112809.14999999944</v>
      </c>
    </row>
    <row r="18" spans="1:6" ht="22.5">
      <c r="A18" s="24" t="s">
        <v>148</v>
      </c>
      <c r="B18" s="63" t="s">
        <v>140</v>
      </c>
      <c r="C18" s="26" t="s">
        <v>149</v>
      </c>
      <c r="D18" s="27">
        <f>D19</f>
        <v>6273400</v>
      </c>
      <c r="E18" s="27">
        <f>E19</f>
        <v>6160590.8500000006</v>
      </c>
      <c r="F18" s="65">
        <f t="shared" si="0"/>
        <v>112809.14999999944</v>
      </c>
    </row>
    <row r="19" spans="1:6" ht="22.5">
      <c r="A19" s="24" t="s">
        <v>435</v>
      </c>
      <c r="B19" s="63" t="s">
        <v>140</v>
      </c>
      <c r="C19" s="26" t="s">
        <v>150</v>
      </c>
      <c r="D19" s="27">
        <f>D20+D26</f>
        <v>6273400</v>
      </c>
      <c r="E19" s="27">
        <f>E20+E26</f>
        <v>6160590.8500000006</v>
      </c>
      <c r="F19" s="65">
        <f t="shared" si="0"/>
        <v>112809.14999999944</v>
      </c>
    </row>
    <row r="20" spans="1:6" ht="78.75">
      <c r="A20" s="66" t="s">
        <v>151</v>
      </c>
      <c r="B20" s="63" t="s">
        <v>140</v>
      </c>
      <c r="C20" s="26" t="s">
        <v>152</v>
      </c>
      <c r="D20" s="136">
        <f>FIO</f>
        <v>5649700</v>
      </c>
      <c r="E20" s="136">
        <f>E21</f>
        <v>5572483.0200000005</v>
      </c>
      <c r="F20" s="65">
        <f t="shared" si="0"/>
        <v>77216.979999999516</v>
      </c>
    </row>
    <row r="21" spans="1:6" ht="56.25">
      <c r="A21" s="24" t="s">
        <v>153</v>
      </c>
      <c r="B21" s="63" t="s">
        <v>140</v>
      </c>
      <c r="C21" s="26" t="s">
        <v>154</v>
      </c>
      <c r="D21" s="136">
        <f>D22</f>
        <v>5649700</v>
      </c>
      <c r="E21" s="136">
        <f>E22</f>
        <v>5572483.0200000005</v>
      </c>
      <c r="F21" s="65">
        <f t="shared" si="0"/>
        <v>77216.979999999516</v>
      </c>
    </row>
    <row r="22" spans="1:6" ht="22.5">
      <c r="A22" s="24" t="s">
        <v>155</v>
      </c>
      <c r="B22" s="63" t="s">
        <v>140</v>
      </c>
      <c r="C22" s="26" t="s">
        <v>156</v>
      </c>
      <c r="D22" s="136">
        <f>D23+D24+D25</f>
        <v>5649700</v>
      </c>
      <c r="E22" s="136">
        <f>E23+E24+E25</f>
        <v>5572483.0200000005</v>
      </c>
      <c r="F22" s="65">
        <f t="shared" si="0"/>
        <v>77216.979999999516</v>
      </c>
    </row>
    <row r="23" spans="1:6" ht="22.5">
      <c r="A23" s="24" t="s">
        <v>157</v>
      </c>
      <c r="B23" s="63" t="s">
        <v>140</v>
      </c>
      <c r="C23" s="26" t="s">
        <v>158</v>
      </c>
      <c r="D23" s="136">
        <v>4133424.76</v>
      </c>
      <c r="E23" s="137">
        <v>4119084.31</v>
      </c>
      <c r="F23" s="65">
        <f t="shared" si="0"/>
        <v>14340.449999999721</v>
      </c>
    </row>
    <row r="24" spans="1:6" ht="33.75">
      <c r="A24" s="24" t="s">
        <v>159</v>
      </c>
      <c r="B24" s="63" t="s">
        <v>140</v>
      </c>
      <c r="C24" s="26" t="s">
        <v>160</v>
      </c>
      <c r="D24" s="136">
        <v>307200</v>
      </c>
      <c r="E24" s="137">
        <v>307200</v>
      </c>
      <c r="F24" s="65" t="str">
        <f t="shared" si="0"/>
        <v>-</v>
      </c>
    </row>
    <row r="25" spans="1:6" ht="33.75">
      <c r="A25" s="24" t="s">
        <v>161</v>
      </c>
      <c r="B25" s="63" t="s">
        <v>140</v>
      </c>
      <c r="C25" s="26" t="s">
        <v>162</v>
      </c>
      <c r="D25" s="136">
        <v>1209075.24</v>
      </c>
      <c r="E25" s="137">
        <v>1146198.71</v>
      </c>
      <c r="F25" s="65">
        <f t="shared" si="0"/>
        <v>62876.530000000028</v>
      </c>
    </row>
    <row r="26" spans="1:6" ht="67.5">
      <c r="A26" s="66" t="s">
        <v>163</v>
      </c>
      <c r="B26" s="63" t="s">
        <v>140</v>
      </c>
      <c r="C26" s="26" t="s">
        <v>164</v>
      </c>
      <c r="D26" s="27">
        <f>D27</f>
        <v>623700</v>
      </c>
      <c r="E26" s="27">
        <f>E27</f>
        <v>588107.82999999996</v>
      </c>
      <c r="F26" s="65">
        <f t="shared" si="0"/>
        <v>35592.170000000042</v>
      </c>
    </row>
    <row r="27" spans="1:6" ht="22.5">
      <c r="A27" s="24" t="s">
        <v>165</v>
      </c>
      <c r="B27" s="63" t="s">
        <v>140</v>
      </c>
      <c r="C27" s="26" t="s">
        <v>166</v>
      </c>
      <c r="D27" s="27">
        <f>D28</f>
        <v>623700</v>
      </c>
      <c r="E27" s="27">
        <f>E28</f>
        <v>588107.82999999996</v>
      </c>
      <c r="F27" s="65">
        <f t="shared" si="0"/>
        <v>35592.170000000042</v>
      </c>
    </row>
    <row r="28" spans="1:6" ht="22.5">
      <c r="A28" s="24" t="s">
        <v>167</v>
      </c>
      <c r="B28" s="63" t="s">
        <v>140</v>
      </c>
      <c r="C28" s="26" t="s">
        <v>168</v>
      </c>
      <c r="D28" s="27">
        <f>D29+D30</f>
        <v>623700</v>
      </c>
      <c r="E28" s="27">
        <f>E29+E30</f>
        <v>588107.82999999996</v>
      </c>
      <c r="F28" s="65">
        <f t="shared" si="0"/>
        <v>35592.170000000042</v>
      </c>
    </row>
    <row r="29" spans="1:6">
      <c r="A29" s="24" t="s">
        <v>433</v>
      </c>
      <c r="B29" s="63" t="s">
        <v>140</v>
      </c>
      <c r="C29" s="26" t="s">
        <v>169</v>
      </c>
      <c r="D29" s="27">
        <v>541000</v>
      </c>
      <c r="E29" s="64">
        <v>515097.37</v>
      </c>
      <c r="F29" s="65">
        <f t="shared" si="0"/>
        <v>25902.630000000005</v>
      </c>
    </row>
    <row r="30" spans="1:6">
      <c r="A30" s="24" t="s">
        <v>170</v>
      </c>
      <c r="B30" s="63" t="s">
        <v>140</v>
      </c>
      <c r="C30" s="26" t="s">
        <v>171</v>
      </c>
      <c r="D30" s="27">
        <v>82700</v>
      </c>
      <c r="E30" s="64">
        <v>73010.460000000006</v>
      </c>
      <c r="F30" s="65">
        <f t="shared" si="0"/>
        <v>9689.5399999999936</v>
      </c>
    </row>
    <row r="31" spans="1:6" ht="22.5">
      <c r="A31" s="24" t="s">
        <v>172</v>
      </c>
      <c r="B31" s="63" t="s">
        <v>140</v>
      </c>
      <c r="C31" s="26" t="s">
        <v>173</v>
      </c>
      <c r="D31" s="27">
        <v>200</v>
      </c>
      <c r="E31" s="64">
        <v>200</v>
      </c>
      <c r="F31" s="65" t="str">
        <f t="shared" si="0"/>
        <v>-</v>
      </c>
    </row>
    <row r="32" spans="1:6">
      <c r="A32" s="24" t="s">
        <v>174</v>
      </c>
      <c r="B32" s="63" t="s">
        <v>140</v>
      </c>
      <c r="C32" s="26" t="s">
        <v>175</v>
      </c>
      <c r="D32" s="27">
        <v>200</v>
      </c>
      <c r="E32" s="64">
        <v>200</v>
      </c>
      <c r="F32" s="65" t="str">
        <f t="shared" si="0"/>
        <v>-</v>
      </c>
    </row>
    <row r="33" spans="1:6" ht="101.25">
      <c r="A33" s="66" t="s">
        <v>176</v>
      </c>
      <c r="B33" s="63" t="s">
        <v>140</v>
      </c>
      <c r="C33" s="26" t="s">
        <v>177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24" t="s">
        <v>165</v>
      </c>
      <c r="B34" s="63" t="s">
        <v>140</v>
      </c>
      <c r="C34" s="26" t="s">
        <v>178</v>
      </c>
      <c r="D34" s="27">
        <v>200</v>
      </c>
      <c r="E34" s="64">
        <v>200</v>
      </c>
      <c r="F34" s="65" t="str">
        <f t="shared" si="0"/>
        <v>-</v>
      </c>
    </row>
    <row r="35" spans="1:6" ht="22.5">
      <c r="A35" s="24" t="s">
        <v>167</v>
      </c>
      <c r="B35" s="63" t="s">
        <v>140</v>
      </c>
      <c r="C35" s="26" t="s">
        <v>179</v>
      </c>
      <c r="D35" s="27">
        <v>200</v>
      </c>
      <c r="E35" s="64">
        <v>200</v>
      </c>
      <c r="F35" s="65" t="str">
        <f t="shared" si="0"/>
        <v>-</v>
      </c>
    </row>
    <row r="36" spans="1:6">
      <c r="A36" s="24" t="s">
        <v>433</v>
      </c>
      <c r="B36" s="63" t="s">
        <v>140</v>
      </c>
      <c r="C36" s="26" t="s">
        <v>180</v>
      </c>
      <c r="D36" s="27">
        <v>200</v>
      </c>
      <c r="E36" s="64">
        <v>200</v>
      </c>
      <c r="F36" s="65" t="str">
        <f t="shared" si="0"/>
        <v>-</v>
      </c>
    </row>
    <row r="37" spans="1:6" ht="33.75">
      <c r="A37" s="24" t="s">
        <v>181</v>
      </c>
      <c r="B37" s="63" t="s">
        <v>140</v>
      </c>
      <c r="C37" s="26" t="s">
        <v>182</v>
      </c>
      <c r="D37" s="136">
        <v>31100</v>
      </c>
      <c r="E37" s="137">
        <f>E38</f>
        <v>31100</v>
      </c>
      <c r="F37" s="65" t="str">
        <f t="shared" si="0"/>
        <v>-</v>
      </c>
    </row>
    <row r="38" spans="1:6" ht="22.5">
      <c r="A38" s="24" t="s">
        <v>172</v>
      </c>
      <c r="B38" s="63" t="s">
        <v>140</v>
      </c>
      <c r="C38" s="26" t="s">
        <v>183</v>
      </c>
      <c r="D38" s="27">
        <v>31100</v>
      </c>
      <c r="E38" s="64">
        <f>E39</f>
        <v>31100</v>
      </c>
      <c r="F38" s="65" t="str">
        <f t="shared" si="0"/>
        <v>-</v>
      </c>
    </row>
    <row r="39" spans="1:6">
      <c r="A39" s="24" t="s">
        <v>174</v>
      </c>
      <c r="B39" s="63" t="s">
        <v>140</v>
      </c>
      <c r="C39" s="26" t="s">
        <v>184</v>
      </c>
      <c r="D39" s="27">
        <v>31100</v>
      </c>
      <c r="E39" s="64">
        <f>E40</f>
        <v>31100</v>
      </c>
      <c r="F39" s="65" t="str">
        <f t="shared" si="0"/>
        <v>-</v>
      </c>
    </row>
    <row r="40" spans="1:6" ht="67.5">
      <c r="A40" s="24" t="s">
        <v>434</v>
      </c>
      <c r="B40" s="63" t="s">
        <v>140</v>
      </c>
      <c r="C40" s="26" t="s">
        <v>185</v>
      </c>
      <c r="D40" s="27">
        <v>31100</v>
      </c>
      <c r="E40" s="64">
        <f>E41</f>
        <v>31100</v>
      </c>
      <c r="F40" s="65" t="str">
        <f t="shared" si="0"/>
        <v>-</v>
      </c>
    </row>
    <row r="41" spans="1:6">
      <c r="A41" s="24" t="s">
        <v>186</v>
      </c>
      <c r="B41" s="63" t="s">
        <v>140</v>
      </c>
      <c r="C41" s="26" t="s">
        <v>187</v>
      </c>
      <c r="D41" s="27">
        <v>31100</v>
      </c>
      <c r="E41" s="64">
        <f>E42</f>
        <v>31100</v>
      </c>
      <c r="F41" s="65" t="str">
        <f t="shared" si="0"/>
        <v>-</v>
      </c>
    </row>
    <row r="42" spans="1:6">
      <c r="A42" s="24" t="s">
        <v>126</v>
      </c>
      <c r="B42" s="63" t="s">
        <v>140</v>
      </c>
      <c r="C42" s="26" t="s">
        <v>188</v>
      </c>
      <c r="D42" s="27">
        <v>31100</v>
      </c>
      <c r="E42" s="64">
        <v>31100</v>
      </c>
      <c r="F42" s="65" t="str">
        <f t="shared" si="0"/>
        <v>-</v>
      </c>
    </row>
    <row r="43" spans="1:6">
      <c r="A43" s="24" t="s">
        <v>189</v>
      </c>
      <c r="B43" s="63" t="s">
        <v>140</v>
      </c>
      <c r="C43" s="26" t="s">
        <v>190</v>
      </c>
      <c r="D43" s="136">
        <v>5000</v>
      </c>
      <c r="E43" s="137" t="s">
        <v>44</v>
      </c>
      <c r="F43" s="65">
        <f t="shared" si="0"/>
        <v>5000</v>
      </c>
    </row>
    <row r="44" spans="1:6" ht="22.5">
      <c r="A44" s="24" t="s">
        <v>172</v>
      </c>
      <c r="B44" s="63" t="s">
        <v>140</v>
      </c>
      <c r="C44" s="26" t="s">
        <v>191</v>
      </c>
      <c r="D44" s="27">
        <v>5000</v>
      </c>
      <c r="E44" s="64" t="s">
        <v>44</v>
      </c>
      <c r="F44" s="65">
        <f t="shared" si="0"/>
        <v>5000</v>
      </c>
    </row>
    <row r="45" spans="1:6">
      <c r="A45" s="24" t="s">
        <v>192</v>
      </c>
      <c r="B45" s="63" t="s">
        <v>140</v>
      </c>
      <c r="C45" s="26" t="s">
        <v>193</v>
      </c>
      <c r="D45" s="27">
        <v>5000</v>
      </c>
      <c r="E45" s="64" t="s">
        <v>44</v>
      </c>
      <c r="F45" s="65">
        <f t="shared" si="0"/>
        <v>5000</v>
      </c>
    </row>
    <row r="46" spans="1:6" ht="56.25">
      <c r="A46" s="24" t="s">
        <v>194</v>
      </c>
      <c r="B46" s="63" t="s">
        <v>140</v>
      </c>
      <c r="C46" s="26" t="s">
        <v>195</v>
      </c>
      <c r="D46" s="27">
        <v>5000</v>
      </c>
      <c r="E46" s="64" t="s">
        <v>44</v>
      </c>
      <c r="F46" s="65">
        <f t="shared" si="0"/>
        <v>5000</v>
      </c>
    </row>
    <row r="47" spans="1:6">
      <c r="A47" s="24" t="s">
        <v>196</v>
      </c>
      <c r="B47" s="63" t="s">
        <v>140</v>
      </c>
      <c r="C47" s="26" t="s">
        <v>197</v>
      </c>
      <c r="D47" s="27">
        <v>5000</v>
      </c>
      <c r="E47" s="64" t="s">
        <v>44</v>
      </c>
      <c r="F47" s="65">
        <f t="shared" ref="F47:F82" si="1">IF(OR(D47="-",IF(E47="-",0,E47)&gt;=IF(D47="-",0,D47)),"-",IF(D47="-",0,D47)-IF(E47="-",0,E47))</f>
        <v>5000</v>
      </c>
    </row>
    <row r="48" spans="1:6">
      <c r="A48" s="24" t="s">
        <v>198</v>
      </c>
      <c r="B48" s="63" t="s">
        <v>140</v>
      </c>
      <c r="C48" s="26" t="s">
        <v>199</v>
      </c>
      <c r="D48" s="27">
        <v>5000</v>
      </c>
      <c r="E48" s="64" t="s">
        <v>44</v>
      </c>
      <c r="F48" s="65">
        <f t="shared" si="1"/>
        <v>5000</v>
      </c>
    </row>
    <row r="49" spans="1:6">
      <c r="A49" s="24" t="s">
        <v>200</v>
      </c>
      <c r="B49" s="63" t="s">
        <v>140</v>
      </c>
      <c r="C49" s="26" t="s">
        <v>201</v>
      </c>
      <c r="D49" s="136">
        <f>D50+D58+D68</f>
        <v>129700</v>
      </c>
      <c r="E49" s="136">
        <f>E50+E58+E68</f>
        <v>117137</v>
      </c>
      <c r="F49" s="65">
        <f t="shared" si="1"/>
        <v>12563</v>
      </c>
    </row>
    <row r="50" spans="1:6" ht="22.5">
      <c r="A50" s="24" t="s">
        <v>148</v>
      </c>
      <c r="B50" s="63" t="s">
        <v>140</v>
      </c>
      <c r="C50" s="26" t="s">
        <v>202</v>
      </c>
      <c r="D50" s="27">
        <v>3000</v>
      </c>
      <c r="E50" s="64">
        <v>1689</v>
      </c>
      <c r="F50" s="65">
        <f t="shared" si="1"/>
        <v>1311</v>
      </c>
    </row>
    <row r="51" spans="1:6" ht="22.5">
      <c r="A51" s="24" t="s">
        <v>435</v>
      </c>
      <c r="B51" s="63" t="s">
        <v>140</v>
      </c>
      <c r="C51" s="26" t="s">
        <v>203</v>
      </c>
      <c r="D51" s="27">
        <v>3000</v>
      </c>
      <c r="E51" s="64">
        <v>1689</v>
      </c>
      <c r="F51" s="65">
        <f t="shared" si="1"/>
        <v>1311</v>
      </c>
    </row>
    <row r="52" spans="1:6" ht="56.25">
      <c r="A52" s="24" t="s">
        <v>204</v>
      </c>
      <c r="B52" s="63" t="s">
        <v>140</v>
      </c>
      <c r="C52" s="26" t="s">
        <v>205</v>
      </c>
      <c r="D52" s="27">
        <v>3000</v>
      </c>
      <c r="E52" s="64">
        <v>1689</v>
      </c>
      <c r="F52" s="65">
        <f t="shared" si="1"/>
        <v>1311</v>
      </c>
    </row>
    <row r="53" spans="1:6">
      <c r="A53" s="24" t="s">
        <v>196</v>
      </c>
      <c r="B53" s="63" t="s">
        <v>140</v>
      </c>
      <c r="C53" s="26" t="s">
        <v>206</v>
      </c>
      <c r="D53" s="27">
        <v>3000</v>
      </c>
      <c r="E53" s="64">
        <v>1689</v>
      </c>
      <c r="F53" s="65">
        <f t="shared" si="1"/>
        <v>1311</v>
      </c>
    </row>
    <row r="54" spans="1:6">
      <c r="A54" s="24" t="s">
        <v>207</v>
      </c>
      <c r="B54" s="63" t="s">
        <v>140</v>
      </c>
      <c r="C54" s="26" t="s">
        <v>208</v>
      </c>
      <c r="D54" s="27">
        <v>3000</v>
      </c>
      <c r="E54" s="64">
        <v>1689</v>
      </c>
      <c r="F54" s="65">
        <f t="shared" si="1"/>
        <v>1311</v>
      </c>
    </row>
    <row r="55" spans="1:6" ht="22.5">
      <c r="A55" s="24" t="s">
        <v>209</v>
      </c>
      <c r="B55" s="63" t="s">
        <v>140</v>
      </c>
      <c r="C55" s="26" t="s">
        <v>210</v>
      </c>
      <c r="D55" s="27">
        <v>1000</v>
      </c>
      <c r="E55" s="64">
        <v>969</v>
      </c>
      <c r="F55" s="65">
        <f t="shared" si="1"/>
        <v>31</v>
      </c>
    </row>
    <row r="56" spans="1:6">
      <c r="A56" s="24" t="s">
        <v>211</v>
      </c>
      <c r="B56" s="63" t="s">
        <v>140</v>
      </c>
      <c r="C56" s="26" t="s">
        <v>212</v>
      </c>
      <c r="D56" s="27">
        <v>1000</v>
      </c>
      <c r="E56" s="64">
        <v>720</v>
      </c>
      <c r="F56" s="65">
        <f t="shared" si="1"/>
        <v>280</v>
      </c>
    </row>
    <row r="57" spans="1:6">
      <c r="A57" s="24" t="s">
        <v>213</v>
      </c>
      <c r="B57" s="63" t="s">
        <v>140</v>
      </c>
      <c r="C57" s="26" t="s">
        <v>214</v>
      </c>
      <c r="D57" s="27">
        <v>1000</v>
      </c>
      <c r="E57" s="64" t="s">
        <v>44</v>
      </c>
      <c r="F57" s="65">
        <f t="shared" si="1"/>
        <v>1000</v>
      </c>
    </row>
    <row r="58" spans="1:6" ht="22.5">
      <c r="A58" s="24" t="s">
        <v>215</v>
      </c>
      <c r="B58" s="63" t="s">
        <v>140</v>
      </c>
      <c r="C58" s="26" t="s">
        <v>216</v>
      </c>
      <c r="D58" s="27">
        <f>D59</f>
        <v>38100</v>
      </c>
      <c r="E58" s="27">
        <f>E59</f>
        <v>36448</v>
      </c>
      <c r="F58" s="65">
        <f t="shared" si="1"/>
        <v>1652</v>
      </c>
    </row>
    <row r="59" spans="1:6" ht="22.5">
      <c r="A59" s="24" t="s">
        <v>436</v>
      </c>
      <c r="B59" s="63" t="s">
        <v>140</v>
      </c>
      <c r="C59" s="26" t="s">
        <v>217</v>
      </c>
      <c r="D59" s="27">
        <f>D60+D64</f>
        <v>38100</v>
      </c>
      <c r="E59" s="27">
        <f>E60+E64</f>
        <v>36448</v>
      </c>
      <c r="F59" s="65">
        <f t="shared" si="1"/>
        <v>1652</v>
      </c>
    </row>
    <row r="60" spans="1:6" ht="90">
      <c r="A60" s="66" t="s">
        <v>218</v>
      </c>
      <c r="B60" s="63" t="s">
        <v>140</v>
      </c>
      <c r="C60" s="26" t="s">
        <v>219</v>
      </c>
      <c r="D60" s="27">
        <f t="shared" ref="D60:E62" si="2">D61</f>
        <v>20000</v>
      </c>
      <c r="E60" s="64">
        <f t="shared" si="2"/>
        <v>19948</v>
      </c>
      <c r="F60" s="65">
        <f t="shared" si="1"/>
        <v>52</v>
      </c>
    </row>
    <row r="61" spans="1:6" ht="22.5">
      <c r="A61" s="24" t="s">
        <v>165</v>
      </c>
      <c r="B61" s="63" t="s">
        <v>140</v>
      </c>
      <c r="C61" s="26" t="s">
        <v>220</v>
      </c>
      <c r="D61" s="27">
        <f t="shared" si="2"/>
        <v>20000</v>
      </c>
      <c r="E61" s="64">
        <f t="shared" si="2"/>
        <v>19948</v>
      </c>
      <c r="F61" s="65">
        <f t="shared" si="1"/>
        <v>52</v>
      </c>
    </row>
    <row r="62" spans="1:6" ht="22.5">
      <c r="A62" s="24" t="s">
        <v>167</v>
      </c>
      <c r="B62" s="63" t="s">
        <v>140</v>
      </c>
      <c r="C62" s="26" t="s">
        <v>221</v>
      </c>
      <c r="D62" s="27">
        <f t="shared" si="2"/>
        <v>20000</v>
      </c>
      <c r="E62" s="64">
        <f t="shared" si="2"/>
        <v>19948</v>
      </c>
      <c r="F62" s="65">
        <f t="shared" si="1"/>
        <v>52</v>
      </c>
    </row>
    <row r="63" spans="1:6">
      <c r="A63" s="24" t="s">
        <v>433</v>
      </c>
      <c r="B63" s="63" t="s">
        <v>140</v>
      </c>
      <c r="C63" s="26" t="s">
        <v>222</v>
      </c>
      <c r="D63" s="27">
        <v>20000</v>
      </c>
      <c r="E63" s="64">
        <v>19948</v>
      </c>
      <c r="F63" s="65">
        <f t="shared" si="1"/>
        <v>52</v>
      </c>
    </row>
    <row r="64" spans="1:6" ht="90">
      <c r="A64" s="66" t="s">
        <v>437</v>
      </c>
      <c r="B64" s="63" t="s">
        <v>140</v>
      </c>
      <c r="C64" s="26" t="s">
        <v>223</v>
      </c>
      <c r="D64" s="27">
        <v>18100</v>
      </c>
      <c r="E64" s="64">
        <f>E65</f>
        <v>16500</v>
      </c>
      <c r="F64" s="65">
        <f t="shared" si="1"/>
        <v>1600</v>
      </c>
    </row>
    <row r="65" spans="1:6" ht="22.5">
      <c r="A65" s="24" t="s">
        <v>165</v>
      </c>
      <c r="B65" s="63" t="s">
        <v>140</v>
      </c>
      <c r="C65" s="26" t="s">
        <v>224</v>
      </c>
      <c r="D65" s="27">
        <v>18100</v>
      </c>
      <c r="E65" s="64">
        <f>E66</f>
        <v>16500</v>
      </c>
      <c r="F65" s="65">
        <f t="shared" si="1"/>
        <v>1600</v>
      </c>
    </row>
    <row r="66" spans="1:6" ht="22.5">
      <c r="A66" s="24" t="s">
        <v>167</v>
      </c>
      <c r="B66" s="63" t="s">
        <v>140</v>
      </c>
      <c r="C66" s="26" t="s">
        <v>225</v>
      </c>
      <c r="D66" s="27">
        <v>18100</v>
      </c>
      <c r="E66" s="64">
        <f>E67</f>
        <v>16500</v>
      </c>
      <c r="F66" s="65">
        <f t="shared" si="1"/>
        <v>1600</v>
      </c>
    </row>
    <row r="67" spans="1:6">
      <c r="A67" s="24" t="s">
        <v>433</v>
      </c>
      <c r="B67" s="63" t="s">
        <v>140</v>
      </c>
      <c r="C67" s="26" t="s">
        <v>226</v>
      </c>
      <c r="D67" s="27">
        <v>18100</v>
      </c>
      <c r="E67" s="64">
        <v>16500</v>
      </c>
      <c r="F67" s="65">
        <f t="shared" si="1"/>
        <v>1600</v>
      </c>
    </row>
    <row r="68" spans="1:6" ht="22.5">
      <c r="A68" s="24" t="s">
        <v>172</v>
      </c>
      <c r="B68" s="63" t="s">
        <v>140</v>
      </c>
      <c r="C68" s="26" t="s">
        <v>227</v>
      </c>
      <c r="D68" s="27">
        <f>D69</f>
        <v>88600</v>
      </c>
      <c r="E68" s="64">
        <f>E69</f>
        <v>79000</v>
      </c>
      <c r="F68" s="65">
        <f t="shared" si="1"/>
        <v>9600</v>
      </c>
    </row>
    <row r="69" spans="1:6">
      <c r="A69" s="24" t="s">
        <v>174</v>
      </c>
      <c r="B69" s="63" t="s">
        <v>140</v>
      </c>
      <c r="C69" s="26" t="s">
        <v>228</v>
      </c>
      <c r="D69" s="27">
        <f>D70+D74+D78</f>
        <v>88600</v>
      </c>
      <c r="E69" s="27">
        <f>E70+E74+E78</f>
        <v>79000</v>
      </c>
      <c r="F69" s="65">
        <f t="shared" si="1"/>
        <v>9600</v>
      </c>
    </row>
    <row r="70" spans="1:6" ht="56.25">
      <c r="A70" s="24" t="s">
        <v>229</v>
      </c>
      <c r="B70" s="63" t="s">
        <v>140</v>
      </c>
      <c r="C70" s="26" t="s">
        <v>230</v>
      </c>
      <c r="D70" s="27">
        <v>20000</v>
      </c>
      <c r="E70" s="64">
        <v>20000</v>
      </c>
      <c r="F70" s="65" t="str">
        <f t="shared" si="1"/>
        <v>-</v>
      </c>
    </row>
    <row r="71" spans="1:6">
      <c r="A71" s="24" t="s">
        <v>196</v>
      </c>
      <c r="B71" s="63" t="s">
        <v>140</v>
      </c>
      <c r="C71" s="26" t="s">
        <v>231</v>
      </c>
      <c r="D71" s="27">
        <v>20000</v>
      </c>
      <c r="E71" s="64">
        <v>20000</v>
      </c>
      <c r="F71" s="65" t="str">
        <f t="shared" si="1"/>
        <v>-</v>
      </c>
    </row>
    <row r="72" spans="1:6">
      <c r="A72" s="24" t="s">
        <v>207</v>
      </c>
      <c r="B72" s="63" t="s">
        <v>140</v>
      </c>
      <c r="C72" s="26" t="s">
        <v>232</v>
      </c>
      <c r="D72" s="27">
        <v>20000</v>
      </c>
      <c r="E72" s="64">
        <v>20000</v>
      </c>
      <c r="F72" s="65" t="str">
        <f t="shared" si="1"/>
        <v>-</v>
      </c>
    </row>
    <row r="73" spans="1:6">
      <c r="A73" s="24" t="s">
        <v>213</v>
      </c>
      <c r="B73" s="63" t="s">
        <v>140</v>
      </c>
      <c r="C73" s="26" t="s">
        <v>233</v>
      </c>
      <c r="D73" s="27">
        <v>20000</v>
      </c>
      <c r="E73" s="64">
        <v>20000</v>
      </c>
      <c r="F73" s="65" t="str">
        <f t="shared" si="1"/>
        <v>-</v>
      </c>
    </row>
    <row r="74" spans="1:6" ht="67.5">
      <c r="A74" s="66" t="s">
        <v>438</v>
      </c>
      <c r="B74" s="63" t="s">
        <v>140</v>
      </c>
      <c r="C74" s="26" t="s">
        <v>234</v>
      </c>
      <c r="D74" s="27">
        <v>18600</v>
      </c>
      <c r="E74" s="64">
        <v>9000</v>
      </c>
      <c r="F74" s="65">
        <f t="shared" si="1"/>
        <v>9600</v>
      </c>
    </row>
    <row r="75" spans="1:6" ht="22.5">
      <c r="A75" s="24" t="s">
        <v>165</v>
      </c>
      <c r="B75" s="63" t="s">
        <v>140</v>
      </c>
      <c r="C75" s="26" t="s">
        <v>235</v>
      </c>
      <c r="D75" s="27">
        <v>18600</v>
      </c>
      <c r="E75" s="64">
        <v>9000</v>
      </c>
      <c r="F75" s="65">
        <f t="shared" si="1"/>
        <v>9600</v>
      </c>
    </row>
    <row r="76" spans="1:6" ht="22.5">
      <c r="A76" s="24" t="s">
        <v>167</v>
      </c>
      <c r="B76" s="63" t="s">
        <v>140</v>
      </c>
      <c r="C76" s="26" t="s">
        <v>236</v>
      </c>
      <c r="D76" s="27">
        <v>18600</v>
      </c>
      <c r="E76" s="64">
        <v>9000</v>
      </c>
      <c r="F76" s="65">
        <f t="shared" si="1"/>
        <v>9600</v>
      </c>
    </row>
    <row r="77" spans="1:6">
      <c r="A77" s="24" t="s">
        <v>433</v>
      </c>
      <c r="B77" s="63" t="s">
        <v>140</v>
      </c>
      <c r="C77" s="26" t="s">
        <v>237</v>
      </c>
      <c r="D77" s="27">
        <v>18600</v>
      </c>
      <c r="E77" s="64">
        <v>9000</v>
      </c>
      <c r="F77" s="65">
        <f t="shared" si="1"/>
        <v>9600</v>
      </c>
    </row>
    <row r="78" spans="1:6" ht="45">
      <c r="A78" s="138" t="s">
        <v>458</v>
      </c>
      <c r="B78" s="63" t="s">
        <v>140</v>
      </c>
      <c r="C78" s="26" t="s">
        <v>457</v>
      </c>
      <c r="D78" s="27">
        <f t="shared" ref="D78:E80" si="3">D79</f>
        <v>50000</v>
      </c>
      <c r="E78" s="64">
        <f t="shared" si="3"/>
        <v>50000</v>
      </c>
      <c r="F78" s="65" t="str">
        <f t="shared" si="1"/>
        <v>-</v>
      </c>
    </row>
    <row r="79" spans="1:6">
      <c r="A79" s="24" t="s">
        <v>196</v>
      </c>
      <c r="B79" s="63" t="s">
        <v>140</v>
      </c>
      <c r="C79" s="26" t="s">
        <v>456</v>
      </c>
      <c r="D79" s="27">
        <f t="shared" si="3"/>
        <v>50000</v>
      </c>
      <c r="E79" s="64">
        <f t="shared" si="3"/>
        <v>50000</v>
      </c>
      <c r="F79" s="65" t="str">
        <f t="shared" ref="F79:F81" si="4">IF(OR(D79="-",IF(E79="-",0,E79)&gt;=IF(D79="-",0,D79)),"-",IF(D79="-",0,D79)-IF(E79="-",0,E79))</f>
        <v>-</v>
      </c>
    </row>
    <row r="80" spans="1:6">
      <c r="A80" s="24" t="s">
        <v>207</v>
      </c>
      <c r="B80" s="63" t="s">
        <v>140</v>
      </c>
      <c r="C80" s="26" t="s">
        <v>455</v>
      </c>
      <c r="D80" s="27">
        <f t="shared" si="3"/>
        <v>50000</v>
      </c>
      <c r="E80" s="64">
        <f t="shared" si="3"/>
        <v>50000</v>
      </c>
      <c r="F80" s="65" t="str">
        <f t="shared" si="4"/>
        <v>-</v>
      </c>
    </row>
    <row r="81" spans="1:6">
      <c r="A81" s="24" t="s">
        <v>213</v>
      </c>
      <c r="B81" s="63" t="s">
        <v>140</v>
      </c>
      <c r="C81" s="26" t="s">
        <v>454</v>
      </c>
      <c r="D81" s="27">
        <v>50000</v>
      </c>
      <c r="E81" s="64">
        <v>50000</v>
      </c>
      <c r="F81" s="65" t="str">
        <f t="shared" si="4"/>
        <v>-</v>
      </c>
    </row>
    <row r="82" spans="1:6">
      <c r="A82" s="24" t="s">
        <v>238</v>
      </c>
      <c r="B82" s="63" t="s">
        <v>140</v>
      </c>
      <c r="C82" s="26" t="s">
        <v>239</v>
      </c>
      <c r="D82" s="27">
        <f t="shared" ref="D82:E85" si="5">D83</f>
        <v>119700</v>
      </c>
      <c r="E82" s="27">
        <f t="shared" si="5"/>
        <v>119700</v>
      </c>
      <c r="F82" s="65" t="str">
        <f t="shared" si="1"/>
        <v>-</v>
      </c>
    </row>
    <row r="83" spans="1:6">
      <c r="A83" s="24" t="s">
        <v>240</v>
      </c>
      <c r="B83" s="63" t="s">
        <v>140</v>
      </c>
      <c r="C83" s="26" t="s">
        <v>241</v>
      </c>
      <c r="D83" s="27">
        <f t="shared" si="5"/>
        <v>119700</v>
      </c>
      <c r="E83" s="27">
        <f t="shared" si="5"/>
        <v>119700</v>
      </c>
      <c r="F83" s="65" t="str">
        <f t="shared" ref="F83:F117" si="6">IF(OR(D83="-",IF(E83="-",0,E83)&gt;=IF(D83="-",0,D83)),"-",IF(D83="-",0,D83)-IF(E83="-",0,E83))</f>
        <v>-</v>
      </c>
    </row>
    <row r="84" spans="1:6" ht="22.5">
      <c r="A84" s="24" t="s">
        <v>172</v>
      </c>
      <c r="B84" s="63" t="s">
        <v>140</v>
      </c>
      <c r="C84" s="26" t="s">
        <v>242</v>
      </c>
      <c r="D84" s="27">
        <f t="shared" si="5"/>
        <v>119700</v>
      </c>
      <c r="E84" s="27">
        <f t="shared" si="5"/>
        <v>119700</v>
      </c>
      <c r="F84" s="65" t="str">
        <f t="shared" si="6"/>
        <v>-</v>
      </c>
    </row>
    <row r="85" spans="1:6">
      <c r="A85" s="24" t="s">
        <v>174</v>
      </c>
      <c r="B85" s="63" t="s">
        <v>140</v>
      </c>
      <c r="C85" s="26" t="s">
        <v>243</v>
      </c>
      <c r="D85" s="27">
        <f t="shared" si="5"/>
        <v>119700</v>
      </c>
      <c r="E85" s="27">
        <f t="shared" si="5"/>
        <v>119700</v>
      </c>
      <c r="F85" s="65" t="str">
        <f t="shared" si="6"/>
        <v>-</v>
      </c>
    </row>
    <row r="86" spans="1:6" ht="56.25">
      <c r="A86" s="24" t="s">
        <v>244</v>
      </c>
      <c r="B86" s="63" t="s">
        <v>140</v>
      </c>
      <c r="C86" s="26" t="s">
        <v>245</v>
      </c>
      <c r="D86" s="27">
        <f>D87+D91</f>
        <v>119700</v>
      </c>
      <c r="E86" s="27">
        <f>E87+E91</f>
        <v>119700</v>
      </c>
      <c r="F86" s="65" t="str">
        <f t="shared" si="6"/>
        <v>-</v>
      </c>
    </row>
    <row r="87" spans="1:6" ht="56.25">
      <c r="A87" s="24" t="s">
        <v>153</v>
      </c>
      <c r="B87" s="63" t="s">
        <v>140</v>
      </c>
      <c r="C87" s="26" t="s">
        <v>246</v>
      </c>
      <c r="D87" s="27">
        <f>D88</f>
        <v>113400</v>
      </c>
      <c r="E87" s="64">
        <f>E88</f>
        <v>113400</v>
      </c>
      <c r="F87" s="65" t="str">
        <f t="shared" si="6"/>
        <v>-</v>
      </c>
    </row>
    <row r="88" spans="1:6" ht="22.5">
      <c r="A88" s="24" t="s">
        <v>155</v>
      </c>
      <c r="B88" s="63" t="s">
        <v>140</v>
      </c>
      <c r="C88" s="26" t="s">
        <v>247</v>
      </c>
      <c r="D88" s="27">
        <f>D89+D90</f>
        <v>113400</v>
      </c>
      <c r="E88" s="64">
        <f>E89+E90</f>
        <v>113400</v>
      </c>
      <c r="F88" s="65" t="str">
        <f t="shared" si="6"/>
        <v>-</v>
      </c>
    </row>
    <row r="89" spans="1:6" ht="22.5">
      <c r="A89" s="24" t="s">
        <v>157</v>
      </c>
      <c r="B89" s="63" t="s">
        <v>140</v>
      </c>
      <c r="C89" s="26" t="s">
        <v>248</v>
      </c>
      <c r="D89" s="27">
        <v>87522.880000000005</v>
      </c>
      <c r="E89" s="64">
        <v>87522.880000000005</v>
      </c>
      <c r="F89" s="65" t="str">
        <f t="shared" si="6"/>
        <v>-</v>
      </c>
    </row>
    <row r="90" spans="1:6" ht="33.75">
      <c r="A90" s="24" t="s">
        <v>161</v>
      </c>
      <c r="B90" s="63" t="s">
        <v>140</v>
      </c>
      <c r="C90" s="26" t="s">
        <v>249</v>
      </c>
      <c r="D90" s="27">
        <v>25877.119999999999</v>
      </c>
      <c r="E90" s="64">
        <v>25877.119999999999</v>
      </c>
      <c r="F90" s="65" t="str">
        <f t="shared" si="6"/>
        <v>-</v>
      </c>
    </row>
    <row r="91" spans="1:6" ht="22.5">
      <c r="A91" s="24" t="s">
        <v>165</v>
      </c>
      <c r="B91" s="63" t="s">
        <v>140</v>
      </c>
      <c r="C91" s="26" t="s">
        <v>235</v>
      </c>
      <c r="D91" s="27">
        <f>D92</f>
        <v>6300</v>
      </c>
      <c r="E91" s="64">
        <f>E92</f>
        <v>6300</v>
      </c>
      <c r="F91" s="65" t="str">
        <f t="shared" si="6"/>
        <v>-</v>
      </c>
    </row>
    <row r="92" spans="1:6" ht="22.5">
      <c r="A92" s="24" t="s">
        <v>167</v>
      </c>
      <c r="B92" s="63" t="s">
        <v>140</v>
      </c>
      <c r="C92" s="26" t="s">
        <v>236</v>
      </c>
      <c r="D92" s="27">
        <f>D93</f>
        <v>6300</v>
      </c>
      <c r="E92" s="64">
        <f>E93</f>
        <v>6300</v>
      </c>
      <c r="F92" s="65" t="str">
        <f t="shared" si="6"/>
        <v>-</v>
      </c>
    </row>
    <row r="93" spans="1:6">
      <c r="A93" s="24" t="s">
        <v>433</v>
      </c>
      <c r="B93" s="63" t="s">
        <v>140</v>
      </c>
      <c r="C93" s="26" t="s">
        <v>237</v>
      </c>
      <c r="D93" s="27">
        <v>6300</v>
      </c>
      <c r="E93" s="64">
        <v>6300</v>
      </c>
      <c r="F93" s="65" t="str">
        <f t="shared" si="6"/>
        <v>-</v>
      </c>
    </row>
    <row r="94" spans="1:6" ht="22.5">
      <c r="A94" s="24" t="s">
        <v>250</v>
      </c>
      <c r="B94" s="63" t="s">
        <v>140</v>
      </c>
      <c r="C94" s="26" t="s">
        <v>251</v>
      </c>
      <c r="D94" s="27">
        <v>41500</v>
      </c>
      <c r="E94" s="64">
        <f t="shared" ref="E94:E100" si="7">E95</f>
        <v>40200</v>
      </c>
      <c r="F94" s="65">
        <f t="shared" si="6"/>
        <v>1300</v>
      </c>
    </row>
    <row r="95" spans="1:6">
      <c r="A95" s="24" t="s">
        <v>252</v>
      </c>
      <c r="B95" s="63" t="s">
        <v>140</v>
      </c>
      <c r="C95" s="26" t="s">
        <v>253</v>
      </c>
      <c r="D95" s="27">
        <v>41500</v>
      </c>
      <c r="E95" s="64">
        <f t="shared" si="7"/>
        <v>40200</v>
      </c>
      <c r="F95" s="65">
        <f t="shared" si="6"/>
        <v>1300</v>
      </c>
    </row>
    <row r="96" spans="1:6" ht="56.25">
      <c r="A96" s="24" t="s">
        <v>254</v>
      </c>
      <c r="B96" s="63" t="s">
        <v>140</v>
      </c>
      <c r="C96" s="26" t="s">
        <v>255</v>
      </c>
      <c r="D96" s="27">
        <v>41500</v>
      </c>
      <c r="E96" s="64">
        <f t="shared" si="7"/>
        <v>40200</v>
      </c>
      <c r="F96" s="65">
        <f t="shared" si="6"/>
        <v>1300</v>
      </c>
    </row>
    <row r="97" spans="1:6">
      <c r="A97" s="24" t="s">
        <v>439</v>
      </c>
      <c r="B97" s="63" t="s">
        <v>140</v>
      </c>
      <c r="C97" s="26" t="s">
        <v>256</v>
      </c>
      <c r="D97" s="27">
        <v>41500</v>
      </c>
      <c r="E97" s="64">
        <f t="shared" si="7"/>
        <v>40200</v>
      </c>
      <c r="F97" s="65">
        <f t="shared" si="6"/>
        <v>1300</v>
      </c>
    </row>
    <row r="98" spans="1:6" ht="101.25">
      <c r="A98" s="66" t="s">
        <v>440</v>
      </c>
      <c r="B98" s="63" t="s">
        <v>140</v>
      </c>
      <c r="C98" s="26" t="s">
        <v>257</v>
      </c>
      <c r="D98" s="27">
        <v>41500</v>
      </c>
      <c r="E98" s="64">
        <f t="shared" si="7"/>
        <v>40200</v>
      </c>
      <c r="F98" s="65">
        <f t="shared" si="6"/>
        <v>1300</v>
      </c>
    </row>
    <row r="99" spans="1:6" ht="22.5">
      <c r="A99" s="24" t="s">
        <v>165</v>
      </c>
      <c r="B99" s="63" t="s">
        <v>140</v>
      </c>
      <c r="C99" s="26" t="s">
        <v>258</v>
      </c>
      <c r="D99" s="27">
        <v>41500</v>
      </c>
      <c r="E99" s="64">
        <f t="shared" si="7"/>
        <v>40200</v>
      </c>
      <c r="F99" s="65">
        <f t="shared" si="6"/>
        <v>1300</v>
      </c>
    </row>
    <row r="100" spans="1:6" ht="22.5">
      <c r="A100" s="24" t="s">
        <v>167</v>
      </c>
      <c r="B100" s="63" t="s">
        <v>140</v>
      </c>
      <c r="C100" s="26" t="s">
        <v>259</v>
      </c>
      <c r="D100" s="27">
        <v>41500</v>
      </c>
      <c r="E100" s="64">
        <f t="shared" si="7"/>
        <v>40200</v>
      </c>
      <c r="F100" s="65">
        <f t="shared" si="6"/>
        <v>1300</v>
      </c>
    </row>
    <row r="101" spans="1:6">
      <c r="A101" s="24" t="s">
        <v>433</v>
      </c>
      <c r="B101" s="63" t="s">
        <v>140</v>
      </c>
      <c r="C101" s="26" t="s">
        <v>260</v>
      </c>
      <c r="D101" s="27">
        <v>41500</v>
      </c>
      <c r="E101" s="64">
        <v>40200</v>
      </c>
      <c r="F101" s="65">
        <f t="shared" si="6"/>
        <v>1300</v>
      </c>
    </row>
    <row r="102" spans="1:6">
      <c r="A102" s="24" t="s">
        <v>261</v>
      </c>
      <c r="B102" s="63" t="s">
        <v>140</v>
      </c>
      <c r="C102" s="26" t="s">
        <v>262</v>
      </c>
      <c r="D102" s="27">
        <v>804200</v>
      </c>
      <c r="E102" s="64">
        <f>E104</f>
        <v>804200</v>
      </c>
      <c r="F102" s="65" t="str">
        <f t="shared" si="6"/>
        <v>-</v>
      </c>
    </row>
    <row r="103" spans="1:6">
      <c r="A103" s="24" t="s">
        <v>263</v>
      </c>
      <c r="B103" s="63" t="s">
        <v>140</v>
      </c>
      <c r="C103" s="26" t="s">
        <v>264</v>
      </c>
      <c r="D103" s="27">
        <v>804200</v>
      </c>
      <c r="E103" s="64">
        <f t="shared" ref="E103:E108" si="8">E104</f>
        <v>804200</v>
      </c>
      <c r="F103" s="65" t="str">
        <f t="shared" si="6"/>
        <v>-</v>
      </c>
    </row>
    <row r="104" spans="1:6" ht="22.5">
      <c r="A104" s="24" t="s">
        <v>265</v>
      </c>
      <c r="B104" s="63" t="s">
        <v>140</v>
      </c>
      <c r="C104" s="26" t="s">
        <v>266</v>
      </c>
      <c r="D104" s="27">
        <v>804200</v>
      </c>
      <c r="E104" s="64">
        <f t="shared" si="8"/>
        <v>804200</v>
      </c>
      <c r="F104" s="65" t="str">
        <f t="shared" si="6"/>
        <v>-</v>
      </c>
    </row>
    <row r="105" spans="1:6" ht="22.5">
      <c r="A105" s="24" t="s">
        <v>441</v>
      </c>
      <c r="B105" s="63" t="s">
        <v>140</v>
      </c>
      <c r="C105" s="26" t="s">
        <v>267</v>
      </c>
      <c r="D105" s="27">
        <v>804200</v>
      </c>
      <c r="E105" s="64">
        <f t="shared" si="8"/>
        <v>804200</v>
      </c>
      <c r="F105" s="65" t="str">
        <f t="shared" si="6"/>
        <v>-</v>
      </c>
    </row>
    <row r="106" spans="1:6" ht="78.75">
      <c r="A106" s="66" t="s">
        <v>268</v>
      </c>
      <c r="B106" s="63" t="s">
        <v>140</v>
      </c>
      <c r="C106" s="26" t="s">
        <v>269</v>
      </c>
      <c r="D106" s="27">
        <v>804200</v>
      </c>
      <c r="E106" s="64">
        <f t="shared" si="8"/>
        <v>804200</v>
      </c>
      <c r="F106" s="65" t="str">
        <f t="shared" si="6"/>
        <v>-</v>
      </c>
    </row>
    <row r="107" spans="1:6" ht="22.5">
      <c r="A107" s="24" t="s">
        <v>165</v>
      </c>
      <c r="B107" s="63" t="s">
        <v>140</v>
      </c>
      <c r="C107" s="26" t="s">
        <v>270</v>
      </c>
      <c r="D107" s="27">
        <v>804200</v>
      </c>
      <c r="E107" s="64">
        <f t="shared" si="8"/>
        <v>804200</v>
      </c>
      <c r="F107" s="65" t="str">
        <f t="shared" si="6"/>
        <v>-</v>
      </c>
    </row>
    <row r="108" spans="1:6" ht="22.5">
      <c r="A108" s="24" t="s">
        <v>167</v>
      </c>
      <c r="B108" s="63" t="s">
        <v>140</v>
      </c>
      <c r="C108" s="26" t="s">
        <v>271</v>
      </c>
      <c r="D108" s="27">
        <v>804200</v>
      </c>
      <c r="E108" s="64">
        <f t="shared" si="8"/>
        <v>804200</v>
      </c>
      <c r="F108" s="65" t="str">
        <f t="shared" si="6"/>
        <v>-</v>
      </c>
    </row>
    <row r="109" spans="1:6">
      <c r="A109" s="24" t="s">
        <v>433</v>
      </c>
      <c r="B109" s="63" t="s">
        <v>140</v>
      </c>
      <c r="C109" s="26" t="s">
        <v>272</v>
      </c>
      <c r="D109" s="27">
        <v>804200</v>
      </c>
      <c r="E109" s="64">
        <v>804200</v>
      </c>
      <c r="F109" s="65" t="str">
        <f t="shared" si="6"/>
        <v>-</v>
      </c>
    </row>
    <row r="110" spans="1:6">
      <c r="A110" s="24" t="s">
        <v>273</v>
      </c>
      <c r="B110" s="63" t="s">
        <v>140</v>
      </c>
      <c r="C110" s="26" t="s">
        <v>274</v>
      </c>
      <c r="D110" s="27">
        <f>D111+D136+D144</f>
        <v>3645300</v>
      </c>
      <c r="E110" s="27">
        <f>E111+E136+E144</f>
        <v>3352672.56</v>
      </c>
      <c r="F110" s="65">
        <f t="shared" si="6"/>
        <v>292627.43999999994</v>
      </c>
    </row>
    <row r="111" spans="1:6">
      <c r="A111" s="24" t="s">
        <v>275</v>
      </c>
      <c r="B111" s="63" t="s">
        <v>140</v>
      </c>
      <c r="C111" s="26" t="s">
        <v>276</v>
      </c>
      <c r="D111" s="27">
        <f>D112</f>
        <v>2237300</v>
      </c>
      <c r="E111" s="64">
        <f>E112</f>
        <v>2236961.9300000002</v>
      </c>
      <c r="F111" s="65">
        <f t="shared" si="6"/>
        <v>338.06999999983236</v>
      </c>
    </row>
    <row r="112" spans="1:6" ht="33.75">
      <c r="A112" s="24" t="s">
        <v>277</v>
      </c>
      <c r="B112" s="63" t="s">
        <v>140</v>
      </c>
      <c r="C112" s="26" t="s">
        <v>278</v>
      </c>
      <c r="D112" s="136">
        <f>D113+D122</f>
        <v>2237300</v>
      </c>
      <c r="E112" s="136">
        <f>E113+E122</f>
        <v>2236961.9300000002</v>
      </c>
      <c r="F112" s="65">
        <f t="shared" si="6"/>
        <v>338.06999999983236</v>
      </c>
    </row>
    <row r="113" spans="1:6" ht="22.5">
      <c r="A113" s="24" t="s">
        <v>442</v>
      </c>
      <c r="B113" s="63" t="s">
        <v>140</v>
      </c>
      <c r="C113" s="26" t="s">
        <v>279</v>
      </c>
      <c r="D113" s="136">
        <f>D114+D118</f>
        <v>709500</v>
      </c>
      <c r="E113" s="137">
        <f>E114+E118</f>
        <v>709343.71</v>
      </c>
      <c r="F113" s="65">
        <f t="shared" si="6"/>
        <v>156.29000000003725</v>
      </c>
    </row>
    <row r="114" spans="1:6" ht="90">
      <c r="A114" s="66" t="s">
        <v>443</v>
      </c>
      <c r="B114" s="63" t="s">
        <v>140</v>
      </c>
      <c r="C114" s="26" t="s">
        <v>280</v>
      </c>
      <c r="D114" s="27">
        <f t="shared" ref="D114:E116" si="9">D115</f>
        <v>344600</v>
      </c>
      <c r="E114" s="64">
        <f t="shared" si="9"/>
        <v>344530.71</v>
      </c>
      <c r="F114" s="65">
        <f t="shared" si="6"/>
        <v>69.289999999979045</v>
      </c>
    </row>
    <row r="115" spans="1:6" ht="22.5">
      <c r="A115" s="24" t="s">
        <v>165</v>
      </c>
      <c r="B115" s="63" t="s">
        <v>140</v>
      </c>
      <c r="C115" s="26" t="s">
        <v>281</v>
      </c>
      <c r="D115" s="27">
        <f t="shared" si="9"/>
        <v>344600</v>
      </c>
      <c r="E115" s="64">
        <f t="shared" si="9"/>
        <v>344530.71</v>
      </c>
      <c r="F115" s="65">
        <f t="shared" si="6"/>
        <v>69.289999999979045</v>
      </c>
    </row>
    <row r="116" spans="1:6" ht="22.5">
      <c r="A116" s="24" t="s">
        <v>167</v>
      </c>
      <c r="B116" s="63" t="s">
        <v>140</v>
      </c>
      <c r="C116" s="26" t="s">
        <v>282</v>
      </c>
      <c r="D116" s="27">
        <f t="shared" si="9"/>
        <v>344600</v>
      </c>
      <c r="E116" s="64">
        <f t="shared" si="9"/>
        <v>344530.71</v>
      </c>
      <c r="F116" s="65">
        <f t="shared" si="6"/>
        <v>69.289999999979045</v>
      </c>
    </row>
    <row r="117" spans="1:6">
      <c r="A117" s="24" t="s">
        <v>444</v>
      </c>
      <c r="B117" s="63" t="s">
        <v>140</v>
      </c>
      <c r="C117" s="26" t="s">
        <v>283</v>
      </c>
      <c r="D117" s="27">
        <v>344600</v>
      </c>
      <c r="E117" s="64">
        <v>344530.71</v>
      </c>
      <c r="F117" s="65">
        <f t="shared" si="6"/>
        <v>69.289999999979045</v>
      </c>
    </row>
    <row r="118" spans="1:6" ht="67.5">
      <c r="A118" s="66" t="s">
        <v>445</v>
      </c>
      <c r="B118" s="63" t="s">
        <v>140</v>
      </c>
      <c r="C118" s="26" t="s">
        <v>284</v>
      </c>
      <c r="D118" s="27">
        <v>364900</v>
      </c>
      <c r="E118" s="64">
        <v>364813</v>
      </c>
      <c r="F118" s="65">
        <f t="shared" ref="F118:F149" si="10">IF(OR(D118="-",IF(E118="-",0,E118)&gt;=IF(D118="-",0,D118)),"-",IF(D118="-",0,D118)-IF(E118="-",0,E118))</f>
        <v>87</v>
      </c>
    </row>
    <row r="119" spans="1:6" ht="22.5">
      <c r="A119" s="24" t="s">
        <v>165</v>
      </c>
      <c r="B119" s="63" t="s">
        <v>140</v>
      </c>
      <c r="C119" s="26" t="s">
        <v>285</v>
      </c>
      <c r="D119" s="27">
        <v>364900</v>
      </c>
      <c r="E119" s="64">
        <v>364813</v>
      </c>
      <c r="F119" s="65">
        <f t="shared" si="10"/>
        <v>87</v>
      </c>
    </row>
    <row r="120" spans="1:6" ht="22.5">
      <c r="A120" s="24" t="s">
        <v>167</v>
      </c>
      <c r="B120" s="63" t="s">
        <v>140</v>
      </c>
      <c r="C120" s="26" t="s">
        <v>286</v>
      </c>
      <c r="D120" s="27">
        <v>364900</v>
      </c>
      <c r="E120" s="64">
        <v>364813</v>
      </c>
      <c r="F120" s="65">
        <f t="shared" si="10"/>
        <v>87</v>
      </c>
    </row>
    <row r="121" spans="1:6">
      <c r="A121" s="24" t="s">
        <v>444</v>
      </c>
      <c r="B121" s="63" t="s">
        <v>140</v>
      </c>
      <c r="C121" s="26" t="s">
        <v>287</v>
      </c>
      <c r="D121" s="27">
        <v>364900</v>
      </c>
      <c r="E121" s="64">
        <v>364813</v>
      </c>
      <c r="F121" s="65">
        <f t="shared" si="10"/>
        <v>87</v>
      </c>
    </row>
    <row r="122" spans="1:6" ht="33.75">
      <c r="A122" s="24" t="s">
        <v>288</v>
      </c>
      <c r="B122" s="63" t="s">
        <v>140</v>
      </c>
      <c r="C122" s="26" t="s">
        <v>289</v>
      </c>
      <c r="D122" s="27">
        <f>D123</f>
        <v>1527800</v>
      </c>
      <c r="E122" s="27">
        <f>E123</f>
        <v>1527618.2200000002</v>
      </c>
      <c r="F122" s="65">
        <f t="shared" si="10"/>
        <v>181.77999999979511</v>
      </c>
    </row>
    <row r="123" spans="1:6" ht="22.5">
      <c r="A123" s="24" t="s">
        <v>446</v>
      </c>
      <c r="B123" s="63" t="s">
        <v>140</v>
      </c>
      <c r="C123" s="26" t="s">
        <v>290</v>
      </c>
      <c r="D123" s="27">
        <f>D124+D132</f>
        <v>1527800</v>
      </c>
      <c r="E123" s="27">
        <f>E124+E132</f>
        <v>1527618.2200000002</v>
      </c>
      <c r="F123" s="65">
        <f t="shared" si="10"/>
        <v>181.77999999979511</v>
      </c>
    </row>
    <row r="124" spans="1:6" ht="101.25">
      <c r="A124" s="66" t="s">
        <v>291</v>
      </c>
      <c r="B124" s="63" t="s">
        <v>140</v>
      </c>
      <c r="C124" s="26" t="s">
        <v>292</v>
      </c>
      <c r="D124" s="27">
        <f>D125</f>
        <v>384800</v>
      </c>
      <c r="E124" s="64">
        <v>384748.1</v>
      </c>
      <c r="F124" s="65">
        <f t="shared" si="10"/>
        <v>51.900000000023283</v>
      </c>
    </row>
    <row r="125" spans="1:6" ht="22.5">
      <c r="A125" s="24" t="s">
        <v>165</v>
      </c>
      <c r="B125" s="63" t="s">
        <v>140</v>
      </c>
      <c r="C125" s="26" t="s">
        <v>293</v>
      </c>
      <c r="D125" s="27">
        <f>D126</f>
        <v>384800</v>
      </c>
      <c r="E125" s="64">
        <v>384748.1</v>
      </c>
      <c r="F125" s="65">
        <f t="shared" si="10"/>
        <v>51.900000000023283</v>
      </c>
    </row>
    <row r="126" spans="1:6" ht="22.5">
      <c r="A126" s="24" t="s">
        <v>167</v>
      </c>
      <c r="B126" s="63" t="s">
        <v>140</v>
      </c>
      <c r="C126" s="26" t="s">
        <v>294</v>
      </c>
      <c r="D126" s="27">
        <f>D127</f>
        <v>384800</v>
      </c>
      <c r="E126" s="64">
        <v>384748.1</v>
      </c>
      <c r="F126" s="65">
        <f t="shared" si="10"/>
        <v>51.900000000023283</v>
      </c>
    </row>
    <row r="127" spans="1:6">
      <c r="A127" s="24" t="s">
        <v>433</v>
      </c>
      <c r="B127" s="63" t="s">
        <v>140</v>
      </c>
      <c r="C127" s="26" t="s">
        <v>295</v>
      </c>
      <c r="D127" s="27">
        <v>384800</v>
      </c>
      <c r="E127" s="64">
        <v>384748.1</v>
      </c>
      <c r="F127" s="65">
        <f t="shared" si="10"/>
        <v>51.900000000023283</v>
      </c>
    </row>
    <row r="128" spans="1:6" ht="101.25" hidden="1">
      <c r="A128" s="66" t="s">
        <v>296</v>
      </c>
      <c r="B128" s="63" t="s">
        <v>140</v>
      </c>
      <c r="C128" s="26" t="s">
        <v>297</v>
      </c>
      <c r="D128" s="27"/>
      <c r="E128" s="64" t="s">
        <v>44</v>
      </c>
      <c r="F128" s="65" t="str">
        <f t="shared" si="10"/>
        <v>-</v>
      </c>
    </row>
    <row r="129" spans="1:6" ht="22.5" hidden="1">
      <c r="A129" s="24" t="s">
        <v>298</v>
      </c>
      <c r="B129" s="63" t="s">
        <v>140</v>
      </c>
      <c r="C129" s="26" t="s">
        <v>299</v>
      </c>
      <c r="D129" s="27"/>
      <c r="E129" s="64" t="s">
        <v>44</v>
      </c>
      <c r="F129" s="65" t="str">
        <f t="shared" si="10"/>
        <v>-</v>
      </c>
    </row>
    <row r="130" spans="1:6" hidden="1">
      <c r="A130" s="24" t="s">
        <v>300</v>
      </c>
      <c r="B130" s="63" t="s">
        <v>140</v>
      </c>
      <c r="C130" s="26" t="s">
        <v>301</v>
      </c>
      <c r="D130" s="27"/>
      <c r="E130" s="64" t="s">
        <v>44</v>
      </c>
      <c r="F130" s="65" t="str">
        <f t="shared" si="10"/>
        <v>-</v>
      </c>
    </row>
    <row r="131" spans="1:6" ht="33.75" hidden="1">
      <c r="A131" s="24" t="s">
        <v>302</v>
      </c>
      <c r="B131" s="63" t="s">
        <v>140</v>
      </c>
      <c r="C131" s="26" t="s">
        <v>303</v>
      </c>
      <c r="D131" s="27"/>
      <c r="E131" s="64" t="s">
        <v>44</v>
      </c>
      <c r="F131" s="65" t="str">
        <f t="shared" si="10"/>
        <v>-</v>
      </c>
    </row>
    <row r="132" spans="1:6" ht="90">
      <c r="A132" s="66" t="s">
        <v>447</v>
      </c>
      <c r="B132" s="63" t="s">
        <v>140</v>
      </c>
      <c r="C132" s="26" t="s">
        <v>304</v>
      </c>
      <c r="D132" s="27">
        <v>1143000</v>
      </c>
      <c r="E132" s="64">
        <v>1142870.1200000001</v>
      </c>
      <c r="F132" s="65">
        <f t="shared" si="10"/>
        <v>129.87999999988824</v>
      </c>
    </row>
    <row r="133" spans="1:6" ht="22.5">
      <c r="A133" s="24" t="s">
        <v>165</v>
      </c>
      <c r="B133" s="63" t="s">
        <v>140</v>
      </c>
      <c r="C133" s="26" t="s">
        <v>305</v>
      </c>
      <c r="D133" s="27">
        <v>1143000</v>
      </c>
      <c r="E133" s="64">
        <v>1142870.1200000001</v>
      </c>
      <c r="F133" s="65">
        <f t="shared" si="10"/>
        <v>129.87999999988824</v>
      </c>
    </row>
    <row r="134" spans="1:6" ht="22.5">
      <c r="A134" s="24" t="s">
        <v>167</v>
      </c>
      <c r="B134" s="63" t="s">
        <v>140</v>
      </c>
      <c r="C134" s="26" t="s">
        <v>306</v>
      </c>
      <c r="D134" s="27">
        <v>1143000</v>
      </c>
      <c r="E134" s="64">
        <v>1142870.1200000001</v>
      </c>
      <c r="F134" s="65">
        <f t="shared" si="10"/>
        <v>129.87999999988824</v>
      </c>
    </row>
    <row r="135" spans="1:6">
      <c r="A135" s="24" t="s">
        <v>433</v>
      </c>
      <c r="B135" s="63" t="s">
        <v>140</v>
      </c>
      <c r="C135" s="26" t="s">
        <v>307</v>
      </c>
      <c r="D135" s="27">
        <v>1143000</v>
      </c>
      <c r="E135" s="64">
        <v>1142870.1200000001</v>
      </c>
      <c r="F135" s="65">
        <f t="shared" si="10"/>
        <v>129.87999999988824</v>
      </c>
    </row>
    <row r="136" spans="1:6">
      <c r="A136" s="24" t="s">
        <v>308</v>
      </c>
      <c r="B136" s="63" t="s">
        <v>140</v>
      </c>
      <c r="C136" s="26" t="s">
        <v>309</v>
      </c>
      <c r="D136" s="136">
        <v>185400</v>
      </c>
      <c r="E136" s="137">
        <f t="shared" ref="E136:E141" si="11">E137</f>
        <v>185305.11</v>
      </c>
      <c r="F136" s="65">
        <f t="shared" si="10"/>
        <v>94.89000000001397</v>
      </c>
    </row>
    <row r="137" spans="1:6" ht="33.75">
      <c r="A137" s="24" t="s">
        <v>277</v>
      </c>
      <c r="B137" s="63" t="s">
        <v>140</v>
      </c>
      <c r="C137" s="26" t="s">
        <v>310</v>
      </c>
      <c r="D137" s="27">
        <v>185400</v>
      </c>
      <c r="E137" s="64">
        <f t="shared" si="11"/>
        <v>185305.11</v>
      </c>
      <c r="F137" s="65">
        <f t="shared" si="10"/>
        <v>94.89000000001397</v>
      </c>
    </row>
    <row r="138" spans="1:6" ht="22.5">
      <c r="A138" s="24" t="s">
        <v>442</v>
      </c>
      <c r="B138" s="63" t="s">
        <v>140</v>
      </c>
      <c r="C138" s="26" t="s">
        <v>311</v>
      </c>
      <c r="D138" s="27">
        <v>185400</v>
      </c>
      <c r="E138" s="64">
        <f t="shared" si="11"/>
        <v>185305.11</v>
      </c>
      <c r="F138" s="65">
        <f t="shared" si="10"/>
        <v>94.89000000001397</v>
      </c>
    </row>
    <row r="139" spans="1:6" ht="78.75">
      <c r="A139" s="66" t="s">
        <v>312</v>
      </c>
      <c r="B139" s="63" t="s">
        <v>140</v>
      </c>
      <c r="C139" s="26" t="s">
        <v>313</v>
      </c>
      <c r="D139" s="27">
        <v>185400</v>
      </c>
      <c r="E139" s="64">
        <f t="shared" si="11"/>
        <v>185305.11</v>
      </c>
      <c r="F139" s="65">
        <f t="shared" si="10"/>
        <v>94.89000000001397</v>
      </c>
    </row>
    <row r="140" spans="1:6" ht="22.5">
      <c r="A140" s="24" t="s">
        <v>165</v>
      </c>
      <c r="B140" s="63" t="s">
        <v>140</v>
      </c>
      <c r="C140" s="26" t="s">
        <v>314</v>
      </c>
      <c r="D140" s="27">
        <v>185400</v>
      </c>
      <c r="E140" s="64">
        <f t="shared" si="11"/>
        <v>185305.11</v>
      </c>
      <c r="F140" s="65">
        <f t="shared" si="10"/>
        <v>94.89000000001397</v>
      </c>
    </row>
    <row r="141" spans="1:6" ht="22.5">
      <c r="A141" s="24" t="s">
        <v>167</v>
      </c>
      <c r="B141" s="63" t="s">
        <v>140</v>
      </c>
      <c r="C141" s="26" t="s">
        <v>315</v>
      </c>
      <c r="D141" s="27">
        <v>185400</v>
      </c>
      <c r="E141" s="64">
        <f t="shared" si="11"/>
        <v>185305.11</v>
      </c>
      <c r="F141" s="65">
        <f t="shared" si="10"/>
        <v>94.89000000001397</v>
      </c>
    </row>
    <row r="142" spans="1:6">
      <c r="A142" s="24" t="s">
        <v>433</v>
      </c>
      <c r="B142" s="63" t="s">
        <v>140</v>
      </c>
      <c r="C142" s="26" t="s">
        <v>316</v>
      </c>
      <c r="D142" s="27">
        <v>185400</v>
      </c>
      <c r="E142" s="64">
        <v>185305.11</v>
      </c>
      <c r="F142" s="65">
        <f t="shared" si="10"/>
        <v>94.89000000001397</v>
      </c>
    </row>
    <row r="143" spans="1:6">
      <c r="A143" s="24" t="s">
        <v>317</v>
      </c>
      <c r="B143" s="63" t="s">
        <v>140</v>
      </c>
      <c r="C143" s="26" t="s">
        <v>318</v>
      </c>
      <c r="D143" s="27">
        <f>D144</f>
        <v>1222600</v>
      </c>
      <c r="E143" s="64">
        <f>E144</f>
        <v>930405.52</v>
      </c>
      <c r="F143" s="65">
        <f t="shared" si="10"/>
        <v>292194.48</v>
      </c>
    </row>
    <row r="144" spans="1:6" ht="33.75">
      <c r="A144" s="24" t="s">
        <v>277</v>
      </c>
      <c r="B144" s="63" t="s">
        <v>140</v>
      </c>
      <c r="C144" s="26" t="s">
        <v>319</v>
      </c>
      <c r="D144" s="136">
        <f>D145+D154</f>
        <v>1222600</v>
      </c>
      <c r="E144" s="136">
        <f>E145+E154</f>
        <v>930405.52</v>
      </c>
      <c r="F144" s="65">
        <f t="shared" si="10"/>
        <v>292194.48</v>
      </c>
    </row>
    <row r="145" spans="1:6" ht="22.5">
      <c r="A145" s="24" t="s">
        <v>448</v>
      </c>
      <c r="B145" s="63" t="s">
        <v>140</v>
      </c>
      <c r="C145" s="26" t="s">
        <v>320</v>
      </c>
      <c r="D145" s="27">
        <f>D146+D150</f>
        <v>769400</v>
      </c>
      <c r="E145" s="27">
        <f>E146+E150</f>
        <v>688743.24</v>
      </c>
      <c r="F145" s="65">
        <f t="shared" si="10"/>
        <v>80656.760000000009</v>
      </c>
    </row>
    <row r="146" spans="1:6" ht="67.5">
      <c r="A146" s="24" t="s">
        <v>321</v>
      </c>
      <c r="B146" s="63" t="s">
        <v>140</v>
      </c>
      <c r="C146" s="26" t="s">
        <v>322</v>
      </c>
      <c r="D146" s="27">
        <f t="shared" ref="D146:E148" si="12">D147</f>
        <v>679400</v>
      </c>
      <c r="E146" s="64">
        <f t="shared" si="12"/>
        <v>606591.32999999996</v>
      </c>
      <c r="F146" s="65">
        <f t="shared" si="10"/>
        <v>72808.670000000042</v>
      </c>
    </row>
    <row r="147" spans="1:6" ht="22.5">
      <c r="A147" s="24" t="s">
        <v>165</v>
      </c>
      <c r="B147" s="63" t="s">
        <v>140</v>
      </c>
      <c r="C147" s="26" t="s">
        <v>323</v>
      </c>
      <c r="D147" s="27">
        <f t="shared" si="12"/>
        <v>679400</v>
      </c>
      <c r="E147" s="64">
        <f t="shared" si="12"/>
        <v>606591.32999999996</v>
      </c>
      <c r="F147" s="65">
        <f t="shared" si="10"/>
        <v>72808.670000000042</v>
      </c>
    </row>
    <row r="148" spans="1:6" ht="22.5">
      <c r="A148" s="24" t="s">
        <v>167</v>
      </c>
      <c r="B148" s="63" t="s">
        <v>140</v>
      </c>
      <c r="C148" s="26" t="s">
        <v>324</v>
      </c>
      <c r="D148" s="27">
        <f t="shared" si="12"/>
        <v>679400</v>
      </c>
      <c r="E148" s="64">
        <f t="shared" si="12"/>
        <v>606591.32999999996</v>
      </c>
      <c r="F148" s="65">
        <f t="shared" si="10"/>
        <v>72808.670000000042</v>
      </c>
    </row>
    <row r="149" spans="1:6">
      <c r="A149" s="24" t="s">
        <v>170</v>
      </c>
      <c r="B149" s="63" t="s">
        <v>140</v>
      </c>
      <c r="C149" s="26" t="s">
        <v>325</v>
      </c>
      <c r="D149" s="27">
        <v>679400</v>
      </c>
      <c r="E149" s="64">
        <v>606591.32999999996</v>
      </c>
      <c r="F149" s="65">
        <f t="shared" si="10"/>
        <v>72808.670000000042</v>
      </c>
    </row>
    <row r="150" spans="1:6" ht="67.5">
      <c r="A150" s="66" t="s">
        <v>326</v>
      </c>
      <c r="B150" s="63" t="s">
        <v>140</v>
      </c>
      <c r="C150" s="26" t="s">
        <v>327</v>
      </c>
      <c r="D150" s="27">
        <f t="shared" ref="D150:E152" si="13">D151</f>
        <v>90000</v>
      </c>
      <c r="E150" s="64">
        <f t="shared" si="13"/>
        <v>82151.91</v>
      </c>
      <c r="F150" s="65">
        <f t="shared" ref="F150:F181" si="14">IF(OR(D150="-",IF(E150="-",0,E150)&gt;=IF(D150="-",0,D150)),"-",IF(D150="-",0,D150)-IF(E150="-",0,E150))</f>
        <v>7848.0899999999965</v>
      </c>
    </row>
    <row r="151" spans="1:6" ht="22.5">
      <c r="A151" s="24" t="s">
        <v>165</v>
      </c>
      <c r="B151" s="63" t="s">
        <v>140</v>
      </c>
      <c r="C151" s="26" t="s">
        <v>328</v>
      </c>
      <c r="D151" s="27">
        <f t="shared" si="13"/>
        <v>90000</v>
      </c>
      <c r="E151" s="64">
        <f t="shared" si="13"/>
        <v>82151.91</v>
      </c>
      <c r="F151" s="65">
        <f t="shared" si="14"/>
        <v>7848.0899999999965</v>
      </c>
    </row>
    <row r="152" spans="1:6" ht="22.5">
      <c r="A152" s="24" t="s">
        <v>167</v>
      </c>
      <c r="B152" s="63" t="s">
        <v>140</v>
      </c>
      <c r="C152" s="26" t="s">
        <v>329</v>
      </c>
      <c r="D152" s="27">
        <f t="shared" si="13"/>
        <v>90000</v>
      </c>
      <c r="E152" s="64">
        <f t="shared" si="13"/>
        <v>82151.91</v>
      </c>
      <c r="F152" s="65">
        <f t="shared" si="14"/>
        <v>7848.0899999999965</v>
      </c>
    </row>
    <row r="153" spans="1:6">
      <c r="A153" s="24" t="s">
        <v>433</v>
      </c>
      <c r="B153" s="63" t="s">
        <v>140</v>
      </c>
      <c r="C153" s="26" t="s">
        <v>330</v>
      </c>
      <c r="D153" s="27">
        <v>90000</v>
      </c>
      <c r="E153" s="64">
        <v>82151.91</v>
      </c>
      <c r="F153" s="65">
        <f t="shared" si="14"/>
        <v>7848.0899999999965</v>
      </c>
    </row>
    <row r="154" spans="1:6" ht="22.5">
      <c r="A154" s="24" t="s">
        <v>449</v>
      </c>
      <c r="B154" s="63" t="s">
        <v>140</v>
      </c>
      <c r="C154" s="26" t="s">
        <v>331</v>
      </c>
      <c r="D154" s="27">
        <f t="shared" ref="D154:E157" si="15">D155</f>
        <v>453200</v>
      </c>
      <c r="E154" s="64">
        <f t="shared" si="15"/>
        <v>241662.28</v>
      </c>
      <c r="F154" s="65">
        <f t="shared" si="14"/>
        <v>211537.72</v>
      </c>
    </row>
    <row r="155" spans="1:6" ht="78.75">
      <c r="A155" s="66" t="s">
        <v>332</v>
      </c>
      <c r="B155" s="63" t="s">
        <v>140</v>
      </c>
      <c r="C155" s="26" t="s">
        <v>333</v>
      </c>
      <c r="D155" s="27">
        <f t="shared" si="15"/>
        <v>453200</v>
      </c>
      <c r="E155" s="64">
        <f t="shared" si="15"/>
        <v>241662.28</v>
      </c>
      <c r="F155" s="65">
        <f t="shared" si="14"/>
        <v>211537.72</v>
      </c>
    </row>
    <row r="156" spans="1:6" ht="22.5">
      <c r="A156" s="24" t="s">
        <v>165</v>
      </c>
      <c r="B156" s="63" t="s">
        <v>140</v>
      </c>
      <c r="C156" s="26" t="s">
        <v>334</v>
      </c>
      <c r="D156" s="27">
        <f t="shared" si="15"/>
        <v>453200</v>
      </c>
      <c r="E156" s="64">
        <f t="shared" si="15"/>
        <v>241662.28</v>
      </c>
      <c r="F156" s="65">
        <f t="shared" si="14"/>
        <v>211537.72</v>
      </c>
    </row>
    <row r="157" spans="1:6" ht="22.5">
      <c r="A157" s="24" t="s">
        <v>167</v>
      </c>
      <c r="B157" s="63" t="s">
        <v>140</v>
      </c>
      <c r="C157" s="26" t="s">
        <v>335</v>
      </c>
      <c r="D157" s="27">
        <f t="shared" si="15"/>
        <v>453200</v>
      </c>
      <c r="E157" s="64">
        <f t="shared" si="15"/>
        <v>241662.28</v>
      </c>
      <c r="F157" s="65">
        <f t="shared" si="14"/>
        <v>211537.72</v>
      </c>
    </row>
    <row r="158" spans="1:6">
      <c r="A158" s="24" t="s">
        <v>433</v>
      </c>
      <c r="B158" s="63" t="s">
        <v>140</v>
      </c>
      <c r="C158" s="26" t="s">
        <v>336</v>
      </c>
      <c r="D158" s="27">
        <v>453200</v>
      </c>
      <c r="E158" s="64">
        <v>241662.28</v>
      </c>
      <c r="F158" s="65">
        <f t="shared" si="14"/>
        <v>211537.72</v>
      </c>
    </row>
    <row r="159" spans="1:6">
      <c r="A159" s="24" t="s">
        <v>337</v>
      </c>
      <c r="B159" s="63" t="s">
        <v>140</v>
      </c>
      <c r="C159" s="26" t="s">
        <v>338</v>
      </c>
      <c r="D159" s="27">
        <v>10000</v>
      </c>
      <c r="E159" s="64">
        <v>8000</v>
      </c>
      <c r="F159" s="65">
        <f t="shared" si="14"/>
        <v>2000</v>
      </c>
    </row>
    <row r="160" spans="1:6" ht="22.5">
      <c r="A160" s="24" t="s">
        <v>339</v>
      </c>
      <c r="B160" s="63" t="s">
        <v>140</v>
      </c>
      <c r="C160" s="26" t="s">
        <v>340</v>
      </c>
      <c r="D160" s="27">
        <v>10000</v>
      </c>
      <c r="E160" s="64">
        <v>8000</v>
      </c>
      <c r="F160" s="65">
        <f t="shared" si="14"/>
        <v>2000</v>
      </c>
    </row>
    <row r="161" spans="1:6" ht="22.5">
      <c r="A161" s="24" t="s">
        <v>215</v>
      </c>
      <c r="B161" s="63" t="s">
        <v>140</v>
      </c>
      <c r="C161" s="26" t="s">
        <v>341</v>
      </c>
      <c r="D161" s="27">
        <v>10000</v>
      </c>
      <c r="E161" s="64">
        <v>8000</v>
      </c>
      <c r="F161" s="65">
        <f t="shared" si="14"/>
        <v>2000</v>
      </c>
    </row>
    <row r="162" spans="1:6" ht="33.75">
      <c r="A162" s="24" t="s">
        <v>450</v>
      </c>
      <c r="B162" s="63" t="s">
        <v>140</v>
      </c>
      <c r="C162" s="26" t="s">
        <v>342</v>
      </c>
      <c r="D162" s="27">
        <v>10000</v>
      </c>
      <c r="E162" s="64">
        <v>8000</v>
      </c>
      <c r="F162" s="65">
        <f t="shared" si="14"/>
        <v>2000</v>
      </c>
    </row>
    <row r="163" spans="1:6" ht="67.5">
      <c r="A163" s="66" t="s">
        <v>343</v>
      </c>
      <c r="B163" s="63" t="s">
        <v>140</v>
      </c>
      <c r="C163" s="26" t="s">
        <v>344</v>
      </c>
      <c r="D163" s="27">
        <v>10000</v>
      </c>
      <c r="E163" s="64">
        <v>8000</v>
      </c>
      <c r="F163" s="65">
        <f t="shared" si="14"/>
        <v>2000</v>
      </c>
    </row>
    <row r="164" spans="1:6" ht="22.5">
      <c r="A164" s="24" t="s">
        <v>165</v>
      </c>
      <c r="B164" s="63" t="s">
        <v>140</v>
      </c>
      <c r="C164" s="26" t="s">
        <v>345</v>
      </c>
      <c r="D164" s="27">
        <v>10000</v>
      </c>
      <c r="E164" s="64">
        <v>8000</v>
      </c>
      <c r="F164" s="65">
        <f t="shared" si="14"/>
        <v>2000</v>
      </c>
    </row>
    <row r="165" spans="1:6" ht="22.5">
      <c r="A165" s="24" t="s">
        <v>167</v>
      </c>
      <c r="B165" s="63" t="s">
        <v>140</v>
      </c>
      <c r="C165" s="26" t="s">
        <v>346</v>
      </c>
      <c r="D165" s="27">
        <v>10000</v>
      </c>
      <c r="E165" s="64">
        <v>8000</v>
      </c>
      <c r="F165" s="65">
        <f t="shared" si="14"/>
        <v>2000</v>
      </c>
    </row>
    <row r="166" spans="1:6">
      <c r="A166" s="24" t="s">
        <v>433</v>
      </c>
      <c r="B166" s="63" t="s">
        <v>140</v>
      </c>
      <c r="C166" s="26" t="s">
        <v>347</v>
      </c>
      <c r="D166" s="27">
        <v>10000</v>
      </c>
      <c r="E166" s="64">
        <v>8000</v>
      </c>
      <c r="F166" s="65">
        <f t="shared" si="14"/>
        <v>2000</v>
      </c>
    </row>
    <row r="167" spans="1:6">
      <c r="A167" s="24" t="s">
        <v>348</v>
      </c>
      <c r="B167" s="63" t="s">
        <v>140</v>
      </c>
      <c r="C167" s="26" t="s">
        <v>349</v>
      </c>
      <c r="D167" s="27">
        <v>2233200</v>
      </c>
      <c r="E167" s="64">
        <f t="shared" ref="E167:E173" si="16">E168</f>
        <v>2233200</v>
      </c>
      <c r="F167" s="65" t="str">
        <f t="shared" si="14"/>
        <v>-</v>
      </c>
    </row>
    <row r="168" spans="1:6">
      <c r="A168" s="24" t="s">
        <v>350</v>
      </c>
      <c r="B168" s="63" t="s">
        <v>140</v>
      </c>
      <c r="C168" s="26" t="s">
        <v>351</v>
      </c>
      <c r="D168" s="27">
        <v>2233200</v>
      </c>
      <c r="E168" s="64">
        <f t="shared" si="16"/>
        <v>2233200</v>
      </c>
      <c r="F168" s="65" t="str">
        <f t="shared" si="14"/>
        <v>-</v>
      </c>
    </row>
    <row r="169" spans="1:6" ht="33.75">
      <c r="A169" s="24" t="s">
        <v>352</v>
      </c>
      <c r="B169" s="63" t="s">
        <v>140</v>
      </c>
      <c r="C169" s="26" t="s">
        <v>353</v>
      </c>
      <c r="D169" s="27">
        <v>2233200</v>
      </c>
      <c r="E169" s="64">
        <f t="shared" si="16"/>
        <v>2233200</v>
      </c>
      <c r="F169" s="65" t="str">
        <f t="shared" si="14"/>
        <v>-</v>
      </c>
    </row>
    <row r="170" spans="1:6">
      <c r="A170" s="24" t="s">
        <v>451</v>
      </c>
      <c r="B170" s="63" t="s">
        <v>140</v>
      </c>
      <c r="C170" s="26" t="s">
        <v>354</v>
      </c>
      <c r="D170" s="27">
        <v>2233200</v>
      </c>
      <c r="E170" s="64">
        <f t="shared" si="16"/>
        <v>2233200</v>
      </c>
      <c r="F170" s="65" t="str">
        <f t="shared" si="14"/>
        <v>-</v>
      </c>
    </row>
    <row r="171" spans="1:6" ht="67.5">
      <c r="A171" s="66" t="s">
        <v>355</v>
      </c>
      <c r="B171" s="63" t="s">
        <v>140</v>
      </c>
      <c r="C171" s="26" t="s">
        <v>356</v>
      </c>
      <c r="D171" s="27">
        <v>2233200</v>
      </c>
      <c r="E171" s="64">
        <f t="shared" si="16"/>
        <v>2233200</v>
      </c>
      <c r="F171" s="65" t="str">
        <f t="shared" si="14"/>
        <v>-</v>
      </c>
    </row>
    <row r="172" spans="1:6" ht="22.5">
      <c r="A172" s="24" t="s">
        <v>357</v>
      </c>
      <c r="B172" s="63" t="s">
        <v>140</v>
      </c>
      <c r="C172" s="26" t="s">
        <v>358</v>
      </c>
      <c r="D172" s="27">
        <v>2233200</v>
      </c>
      <c r="E172" s="64">
        <f t="shared" si="16"/>
        <v>2233200</v>
      </c>
      <c r="F172" s="65" t="str">
        <f t="shared" si="14"/>
        <v>-</v>
      </c>
    </row>
    <row r="173" spans="1:6">
      <c r="A173" s="24" t="s">
        <v>359</v>
      </c>
      <c r="B173" s="63" t="s">
        <v>140</v>
      </c>
      <c r="C173" s="26" t="s">
        <v>360</v>
      </c>
      <c r="D173" s="27">
        <v>2233200</v>
      </c>
      <c r="E173" s="64">
        <f t="shared" si="16"/>
        <v>2233200</v>
      </c>
      <c r="F173" s="65" t="str">
        <f t="shared" si="14"/>
        <v>-</v>
      </c>
    </row>
    <row r="174" spans="1:6" ht="45">
      <c r="A174" s="24" t="s">
        <v>361</v>
      </c>
      <c r="B174" s="63" t="s">
        <v>140</v>
      </c>
      <c r="C174" s="26" t="s">
        <v>362</v>
      </c>
      <c r="D174" s="27">
        <v>2233200</v>
      </c>
      <c r="E174" s="64">
        <v>2233200</v>
      </c>
      <c r="F174" s="65" t="str">
        <f t="shared" si="14"/>
        <v>-</v>
      </c>
    </row>
    <row r="175" spans="1:6">
      <c r="A175" s="24" t="s">
        <v>363</v>
      </c>
      <c r="B175" s="63" t="s">
        <v>140</v>
      </c>
      <c r="C175" s="26" t="s">
        <v>364</v>
      </c>
      <c r="D175" s="27">
        <v>68200</v>
      </c>
      <c r="E175" s="64">
        <f t="shared" ref="E175:E181" si="17">E176</f>
        <v>67349.119999999995</v>
      </c>
      <c r="F175" s="65">
        <f t="shared" si="14"/>
        <v>850.88000000000466</v>
      </c>
    </row>
    <row r="176" spans="1:6">
      <c r="A176" s="24" t="s">
        <v>365</v>
      </c>
      <c r="B176" s="63" t="s">
        <v>140</v>
      </c>
      <c r="C176" s="26" t="s">
        <v>366</v>
      </c>
      <c r="D176" s="27">
        <v>68200</v>
      </c>
      <c r="E176" s="64">
        <f t="shared" si="17"/>
        <v>67349.119999999995</v>
      </c>
      <c r="F176" s="65">
        <f t="shared" si="14"/>
        <v>850.88000000000466</v>
      </c>
    </row>
    <row r="177" spans="1:6" ht="22.5">
      <c r="A177" s="24" t="s">
        <v>215</v>
      </c>
      <c r="B177" s="63" t="s">
        <v>140</v>
      </c>
      <c r="C177" s="26" t="s">
        <v>367</v>
      </c>
      <c r="D177" s="27">
        <v>68200</v>
      </c>
      <c r="E177" s="64">
        <f t="shared" si="17"/>
        <v>67349.119999999995</v>
      </c>
      <c r="F177" s="65">
        <f t="shared" si="14"/>
        <v>850.88000000000466</v>
      </c>
    </row>
    <row r="178" spans="1:6" ht="56.25">
      <c r="A178" s="24" t="s">
        <v>368</v>
      </c>
      <c r="B178" s="63" t="s">
        <v>140</v>
      </c>
      <c r="C178" s="26" t="s">
        <v>369</v>
      </c>
      <c r="D178" s="27">
        <v>68200</v>
      </c>
      <c r="E178" s="64">
        <f t="shared" si="17"/>
        <v>67349.119999999995</v>
      </c>
      <c r="F178" s="65">
        <f t="shared" si="14"/>
        <v>850.88000000000466</v>
      </c>
    </row>
    <row r="179" spans="1:6" ht="123.75">
      <c r="A179" s="66" t="s">
        <v>370</v>
      </c>
      <c r="B179" s="63" t="s">
        <v>140</v>
      </c>
      <c r="C179" s="26" t="s">
        <v>371</v>
      </c>
      <c r="D179" s="27">
        <v>68200</v>
      </c>
      <c r="E179" s="64">
        <f t="shared" si="17"/>
        <v>67349.119999999995</v>
      </c>
      <c r="F179" s="65">
        <f t="shared" si="14"/>
        <v>850.88000000000466</v>
      </c>
    </row>
    <row r="180" spans="1:6">
      <c r="A180" s="24" t="s">
        <v>372</v>
      </c>
      <c r="B180" s="63" t="s">
        <v>140</v>
      </c>
      <c r="C180" s="26" t="s">
        <v>373</v>
      </c>
      <c r="D180" s="27">
        <v>68200</v>
      </c>
      <c r="E180" s="64">
        <f t="shared" si="17"/>
        <v>67349.119999999995</v>
      </c>
      <c r="F180" s="65">
        <f t="shared" si="14"/>
        <v>850.88000000000466</v>
      </c>
    </row>
    <row r="181" spans="1:6">
      <c r="A181" s="24" t="s">
        <v>374</v>
      </c>
      <c r="B181" s="63" t="s">
        <v>140</v>
      </c>
      <c r="C181" s="26" t="s">
        <v>375</v>
      </c>
      <c r="D181" s="27">
        <v>68200</v>
      </c>
      <c r="E181" s="64">
        <f t="shared" si="17"/>
        <v>67349.119999999995</v>
      </c>
      <c r="F181" s="65">
        <f t="shared" si="14"/>
        <v>850.88000000000466</v>
      </c>
    </row>
    <row r="182" spans="1:6">
      <c r="A182" s="24" t="s">
        <v>376</v>
      </c>
      <c r="B182" s="63" t="s">
        <v>140</v>
      </c>
      <c r="C182" s="26" t="s">
        <v>377</v>
      </c>
      <c r="D182" s="27">
        <v>68200</v>
      </c>
      <c r="E182" s="64">
        <v>67349.119999999995</v>
      </c>
      <c r="F182" s="65">
        <f t="shared" ref="F182" si="18">IF(OR(D182="-",IF(E182="-",0,E182)&gt;=IF(D182="-",0,D182)),"-",IF(D182="-",0,D182)-IF(E182="-",0,E182))</f>
        <v>850.88000000000466</v>
      </c>
    </row>
    <row r="183" spans="1:6" ht="9" customHeight="1">
      <c r="A183" s="67"/>
      <c r="B183" s="68"/>
      <c r="C183" s="69"/>
      <c r="D183" s="70"/>
      <c r="E183" s="68"/>
      <c r="F183" s="68"/>
    </row>
    <row r="184" spans="1:6" ht="13.5" customHeight="1">
      <c r="A184" s="71" t="s">
        <v>378</v>
      </c>
      <c r="B184" s="72" t="s">
        <v>379</v>
      </c>
      <c r="C184" s="73" t="s">
        <v>141</v>
      </c>
      <c r="D184" s="74">
        <v>-50500</v>
      </c>
      <c r="E184" s="74">
        <v>981.48</v>
      </c>
      <c r="F184" s="75" t="s">
        <v>380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F28:F29 E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topLeftCell="A2" workbookViewId="0">
      <selection activeCell="E35" sqref="E35"/>
    </sheetView>
  </sheetViews>
  <sheetFormatPr defaultRowHeight="12.75"/>
  <cols>
    <col min="1" max="1" width="33.140625" style="76" customWidth="1"/>
    <col min="2" max="2" width="6.28515625" style="76" customWidth="1"/>
    <col min="3" max="3" width="21.7109375" style="76" customWidth="1"/>
    <col min="4" max="4" width="15.7109375" style="76" customWidth="1"/>
    <col min="5" max="5" width="18.5703125" style="76" customWidth="1"/>
    <col min="6" max="6" width="14" style="76" customWidth="1"/>
    <col min="7" max="16384" width="9.140625" style="76"/>
  </cols>
  <sheetData>
    <row r="1" spans="1:6">
      <c r="A1" s="163" t="s">
        <v>381</v>
      </c>
      <c r="B1" s="163"/>
      <c r="C1" s="163"/>
      <c r="D1" s="163"/>
      <c r="E1" s="163"/>
      <c r="F1" s="163"/>
    </row>
    <row r="2" spans="1:6" ht="15">
      <c r="A2" s="164" t="s">
        <v>382</v>
      </c>
      <c r="B2" s="164"/>
      <c r="C2" s="164"/>
      <c r="D2" s="164"/>
      <c r="E2" s="164"/>
      <c r="F2" s="164"/>
    </row>
    <row r="3" spans="1:6" ht="13.5" thickBot="1">
      <c r="A3" s="135"/>
      <c r="B3" s="134"/>
      <c r="C3" s="132"/>
      <c r="D3" s="133"/>
      <c r="E3" s="133"/>
      <c r="F3" s="132"/>
    </row>
    <row r="4" spans="1:6">
      <c r="A4" s="165" t="s">
        <v>21</v>
      </c>
      <c r="B4" s="167" t="s">
        <v>22</v>
      </c>
      <c r="C4" s="170" t="s">
        <v>383</v>
      </c>
      <c r="D4" s="173" t="s">
        <v>24</v>
      </c>
      <c r="E4" s="173" t="s">
        <v>25</v>
      </c>
      <c r="F4" s="176" t="s">
        <v>26</v>
      </c>
    </row>
    <row r="5" spans="1:6">
      <c r="A5" s="166"/>
      <c r="B5" s="168"/>
      <c r="C5" s="171"/>
      <c r="D5" s="174"/>
      <c r="E5" s="174"/>
      <c r="F5" s="177"/>
    </row>
    <row r="6" spans="1:6">
      <c r="A6" s="166"/>
      <c r="B6" s="168"/>
      <c r="C6" s="171"/>
      <c r="D6" s="174"/>
      <c r="E6" s="174"/>
      <c r="F6" s="177"/>
    </row>
    <row r="7" spans="1:6">
      <c r="A7" s="166"/>
      <c r="B7" s="168"/>
      <c r="C7" s="171"/>
      <c r="D7" s="174"/>
      <c r="E7" s="174"/>
      <c r="F7" s="177"/>
    </row>
    <row r="8" spans="1:6">
      <c r="A8" s="166"/>
      <c r="B8" s="168"/>
      <c r="C8" s="171"/>
      <c r="D8" s="174"/>
      <c r="E8" s="174"/>
      <c r="F8" s="177"/>
    </row>
    <row r="9" spans="1:6">
      <c r="A9" s="166"/>
      <c r="B9" s="168"/>
      <c r="C9" s="171"/>
      <c r="D9" s="174"/>
      <c r="E9" s="174"/>
      <c r="F9" s="177"/>
    </row>
    <row r="10" spans="1:6" ht="13.5" thickBot="1">
      <c r="A10" s="166"/>
      <c r="B10" s="169"/>
      <c r="C10" s="172"/>
      <c r="D10" s="175"/>
      <c r="E10" s="175"/>
      <c r="F10" s="178"/>
    </row>
    <row r="11" spans="1:6" ht="13.5" thickBot="1">
      <c r="A11" s="131">
        <v>1</v>
      </c>
      <c r="B11" s="130">
        <v>2</v>
      </c>
      <c r="C11" s="129">
        <v>3</v>
      </c>
      <c r="D11" s="128" t="s">
        <v>27</v>
      </c>
      <c r="E11" s="127" t="s">
        <v>28</v>
      </c>
      <c r="F11" s="126" t="s">
        <v>29</v>
      </c>
    </row>
    <row r="12" spans="1:6" ht="24" customHeight="1">
      <c r="A12" s="125" t="s">
        <v>384</v>
      </c>
      <c r="B12" s="124">
        <v>500</v>
      </c>
      <c r="C12" s="123" t="s">
        <v>432</v>
      </c>
      <c r="D12" s="122">
        <f>D14</f>
        <v>50500</v>
      </c>
      <c r="E12" s="102">
        <f>E14</f>
        <v>981.48000000044703</v>
      </c>
      <c r="F12" s="100">
        <f>D12-E12</f>
        <v>49518.519999999553</v>
      </c>
    </row>
    <row r="13" spans="1:6">
      <c r="A13" s="121" t="s">
        <v>385</v>
      </c>
      <c r="B13" s="120"/>
      <c r="C13" s="119"/>
      <c r="D13" s="118"/>
      <c r="E13" s="117"/>
      <c r="F13" s="116" t="s">
        <v>44</v>
      </c>
    </row>
    <row r="14" spans="1:6" ht="15.75" customHeight="1">
      <c r="A14" s="110" t="s">
        <v>386</v>
      </c>
      <c r="B14" s="114" t="s">
        <v>387</v>
      </c>
      <c r="C14" s="113" t="s">
        <v>431</v>
      </c>
      <c r="D14" s="112">
        <f>D15</f>
        <v>50500</v>
      </c>
      <c r="E14" s="112">
        <f>E16+E21</f>
        <v>981.48000000044703</v>
      </c>
      <c r="F14" s="115">
        <f>F12</f>
        <v>49518.519999999553</v>
      </c>
    </row>
    <row r="15" spans="1:6" ht="26.25" customHeight="1">
      <c r="A15" s="110" t="s">
        <v>430</v>
      </c>
      <c r="B15" s="114" t="s">
        <v>387</v>
      </c>
      <c r="C15" s="113" t="s">
        <v>429</v>
      </c>
      <c r="D15" s="112">
        <f>D16+D21</f>
        <v>50500</v>
      </c>
      <c r="E15" s="111">
        <f>E14</f>
        <v>981.48000000044703</v>
      </c>
      <c r="F15" s="102">
        <f>F14</f>
        <v>49518.519999999553</v>
      </c>
    </row>
    <row r="16" spans="1:6" ht="18" customHeight="1">
      <c r="A16" s="110" t="s">
        <v>428</v>
      </c>
      <c r="B16" s="104" t="s">
        <v>388</v>
      </c>
      <c r="C16" s="103" t="s">
        <v>427</v>
      </c>
      <c r="D16" s="102">
        <v>-13311000</v>
      </c>
      <c r="E16" s="101">
        <v>-13238139.1</v>
      </c>
      <c r="F16" s="100">
        <f>F20</f>
        <v>-72860.900000000373</v>
      </c>
    </row>
    <row r="17" spans="1:6" ht="16.5" customHeight="1">
      <c r="A17" s="109" t="s">
        <v>426</v>
      </c>
      <c r="B17" s="108" t="s">
        <v>388</v>
      </c>
      <c r="C17" s="98" t="s">
        <v>425</v>
      </c>
      <c r="D17" s="106">
        <f t="shared" ref="D17:E19" si="0">D16</f>
        <v>-13311000</v>
      </c>
      <c r="E17" s="86">
        <f t="shared" si="0"/>
        <v>-13238139.1</v>
      </c>
      <c r="F17" s="96">
        <f>D17-E17</f>
        <v>-72860.900000000373</v>
      </c>
    </row>
    <row r="18" spans="1:6" ht="24.75" customHeight="1">
      <c r="A18" s="95" t="s">
        <v>424</v>
      </c>
      <c r="B18" s="108" t="s">
        <v>388</v>
      </c>
      <c r="C18" s="98" t="s">
        <v>423</v>
      </c>
      <c r="D18" s="106">
        <f t="shared" si="0"/>
        <v>-13311000</v>
      </c>
      <c r="E18" s="86">
        <f t="shared" si="0"/>
        <v>-13238139.1</v>
      </c>
      <c r="F18" s="96">
        <f>D18-E18</f>
        <v>-72860.900000000373</v>
      </c>
    </row>
    <row r="19" spans="1:6" ht="27.75" customHeight="1">
      <c r="A19" s="95" t="s">
        <v>422</v>
      </c>
      <c r="B19" s="108" t="s">
        <v>388</v>
      </c>
      <c r="C19" s="98" t="s">
        <v>421</v>
      </c>
      <c r="D19" s="106">
        <f t="shared" si="0"/>
        <v>-13311000</v>
      </c>
      <c r="E19" s="86">
        <f t="shared" si="0"/>
        <v>-13238139.1</v>
      </c>
      <c r="F19" s="96">
        <f>F18</f>
        <v>-72860.900000000373</v>
      </c>
    </row>
    <row r="20" spans="1:6" ht="27" customHeight="1">
      <c r="A20" s="107" t="s">
        <v>389</v>
      </c>
      <c r="B20" s="99" t="s">
        <v>388</v>
      </c>
      <c r="C20" s="98" t="s">
        <v>420</v>
      </c>
      <c r="D20" s="106">
        <f>D19</f>
        <v>-13311000</v>
      </c>
      <c r="E20" s="86">
        <f>E18</f>
        <v>-13238139.1</v>
      </c>
      <c r="F20" s="96">
        <f>D20-E20</f>
        <v>-72860.900000000373</v>
      </c>
    </row>
    <row r="21" spans="1:6" ht="14.25" customHeight="1">
      <c r="A21" s="105" t="s">
        <v>419</v>
      </c>
      <c r="B21" s="104" t="s">
        <v>390</v>
      </c>
      <c r="C21" s="103" t="s">
        <v>418</v>
      </c>
      <c r="D21" s="102">
        <v>13361500</v>
      </c>
      <c r="E21" s="101">
        <v>13239120.58</v>
      </c>
      <c r="F21" s="100">
        <f>F25</f>
        <v>122379.41999999993</v>
      </c>
    </row>
    <row r="22" spans="1:6" ht="15.75" customHeight="1">
      <c r="A22" s="95" t="s">
        <v>417</v>
      </c>
      <c r="B22" s="99" t="s">
        <v>390</v>
      </c>
      <c r="C22" s="98" t="s">
        <v>416</v>
      </c>
      <c r="D22" s="97">
        <f t="shared" ref="D22:E24" si="1">D21</f>
        <v>13361500</v>
      </c>
      <c r="E22" s="86">
        <f t="shared" si="1"/>
        <v>13239120.58</v>
      </c>
      <c r="F22" s="96">
        <f>D22-E22</f>
        <v>122379.41999999993</v>
      </c>
    </row>
    <row r="23" spans="1:6" ht="22.5" customHeight="1">
      <c r="A23" s="95" t="s">
        <v>415</v>
      </c>
      <c r="B23" s="99" t="s">
        <v>390</v>
      </c>
      <c r="C23" s="98" t="s">
        <v>414</v>
      </c>
      <c r="D23" s="97">
        <f t="shared" si="1"/>
        <v>13361500</v>
      </c>
      <c r="E23" s="86">
        <f t="shared" si="1"/>
        <v>13239120.58</v>
      </c>
      <c r="F23" s="96">
        <f>D23-E23</f>
        <v>122379.41999999993</v>
      </c>
    </row>
    <row r="24" spans="1:6" ht="25.5" customHeight="1">
      <c r="A24" s="95" t="s">
        <v>413</v>
      </c>
      <c r="B24" s="94" t="s">
        <v>390</v>
      </c>
      <c r="C24" s="93" t="s">
        <v>412</v>
      </c>
      <c r="D24" s="92">
        <f t="shared" si="1"/>
        <v>13361500</v>
      </c>
      <c r="E24" s="86">
        <f t="shared" si="1"/>
        <v>13239120.58</v>
      </c>
      <c r="F24" s="91">
        <f>F23</f>
        <v>122379.41999999993</v>
      </c>
    </row>
    <row r="25" spans="1:6" ht="24" customHeight="1" thickBot="1">
      <c r="A25" s="90" t="s">
        <v>391</v>
      </c>
      <c r="B25" s="89" t="s">
        <v>390</v>
      </c>
      <c r="C25" s="88" t="s">
        <v>411</v>
      </c>
      <c r="D25" s="87">
        <f>D23</f>
        <v>13361500</v>
      </c>
      <c r="E25" s="86">
        <f>E23</f>
        <v>13239120.58</v>
      </c>
      <c r="F25" s="85">
        <f>D25-E25</f>
        <v>122379.41999999993</v>
      </c>
    </row>
    <row r="26" spans="1:6">
      <c r="A26" s="84"/>
      <c r="B26" s="83"/>
      <c r="C26" s="82"/>
      <c r="D26" s="81"/>
      <c r="E26" s="81"/>
      <c r="F26" s="80"/>
    </row>
    <row r="28" spans="1:6">
      <c r="C28" s="76" t="s">
        <v>410</v>
      </c>
    </row>
    <row r="32" spans="1:6">
      <c r="C32" s="76" t="s">
        <v>409</v>
      </c>
    </row>
    <row r="38" spans="1:6">
      <c r="A38" s="79" t="s">
        <v>459</v>
      </c>
      <c r="D38" s="78"/>
      <c r="E38" s="78"/>
      <c r="F38" s="77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4:F15">
    <cfRule type="cellIs" priority="3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2:F32">
    <cfRule type="cellIs" priority="1" stopIfTrue="1" operator="equal">
      <formula>0</formula>
    </cfRule>
  </conditionalFormatting>
  <pageMargins left="0.7" right="0.7" top="0.75" bottom="0.75" header="0.3" footer="0.3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392</v>
      </c>
      <c r="B1" t="s">
        <v>393</v>
      </c>
    </row>
    <row r="2" spans="1:2">
      <c r="A2" t="s">
        <v>394</v>
      </c>
      <c r="B2" t="s">
        <v>395</v>
      </c>
    </row>
    <row r="3" spans="1:2">
      <c r="A3" t="s">
        <v>396</v>
      </c>
      <c r="B3" t="s">
        <v>5</v>
      </c>
    </row>
    <row r="4" spans="1:2">
      <c r="A4" t="s">
        <v>397</v>
      </c>
      <c r="B4" t="s">
        <v>398</v>
      </c>
    </row>
    <row r="5" spans="1:2">
      <c r="A5" t="s">
        <v>399</v>
      </c>
      <c r="B5" t="s">
        <v>400</v>
      </c>
    </row>
    <row r="6" spans="1:2">
      <c r="A6" t="s">
        <v>401</v>
      </c>
      <c r="B6" t="s">
        <v>393</v>
      </c>
    </row>
    <row r="7" spans="1:2">
      <c r="A7" t="s">
        <v>402</v>
      </c>
      <c r="B7" t="s">
        <v>403</v>
      </c>
    </row>
    <row r="8" spans="1:2">
      <c r="A8" t="s">
        <v>404</v>
      </c>
      <c r="B8" t="s">
        <v>403</v>
      </c>
    </row>
    <row r="9" spans="1:2">
      <c r="A9" t="s">
        <v>405</v>
      </c>
      <c r="B9" t="s">
        <v>406</v>
      </c>
    </row>
    <row r="10" spans="1:2">
      <c r="A10" t="s">
        <v>407</v>
      </c>
      <c r="B10" t="s">
        <v>18</v>
      </c>
    </row>
    <row r="11" spans="1:2">
      <c r="A11" t="s">
        <v>408</v>
      </c>
      <c r="B11" t="s">
        <v>400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rep:2.55.0.357</dc:description>
  <cp:lastModifiedBy>Долотинка1</cp:lastModifiedBy>
  <dcterms:created xsi:type="dcterms:W3CDTF">2023-11-07T06:20:26Z</dcterms:created>
  <dcterms:modified xsi:type="dcterms:W3CDTF">2024-01-24T11:21:09Z</dcterms:modified>
</cp:coreProperties>
</file>