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1"/>
  </bookViews>
  <sheets>
    <sheet name="доходы" sheetId="1" r:id="rId1"/>
    <sheet name="расходы (2)" sheetId="2" r:id="rId2"/>
    <sheet name="источники (2)" sheetId="3" r:id="rId3"/>
  </sheets>
  <definedNames>
    <definedName name="_xlnm.Print_Area" localSheetId="0">'доходы'!$A$1:$DD$67</definedName>
    <definedName name="_xlnm.Print_Area" localSheetId="2">'источники (2)'!$A$1:$DD$45</definedName>
    <definedName name="_xlnm.Print_Area" localSheetId="1">'расходы (2)'!$A$1:$DD$298</definedName>
  </definedNames>
  <calcPr fullCalcOnLoad="1"/>
</workbook>
</file>

<file path=xl/sharedStrings.xml><?xml version="1.0" encoding="utf-8"?>
<sst xmlns="http://schemas.openxmlformats.org/spreadsheetml/2006/main" count="1262" uniqueCount="575">
  <si>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</si>
  <si>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</si>
  <si>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</si>
  <si>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</si>
  <si>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</si>
  <si>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</si>
  <si>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</si>
  <si>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</si>
  <si>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</si>
  <si>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</si>
  <si>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</si>
  <si>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</si>
  <si>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</si>
  <si>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</si>
  <si>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</si>
  <si>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</si>
  <si>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</si>
  <si>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</si>
  <si>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</si>
  <si>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</si>
  <si>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</si>
  <si>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</si>
  <si>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</si>
  <si>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</si>
  <si>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</si>
  <si>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</si>
  <si>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</si>
  <si>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</si>
  <si>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</si>
  <si>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</si>
  <si>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</si>
  <si>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</si>
  <si>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</si>
  <si>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</si>
  <si>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</si>
  <si>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</si>
  <si>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</si>
  <si>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</si>
  <si>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</si>
  <si>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</si>
  <si>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</si>
  <si>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</si>
  <si>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</si>
  <si>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</si>
  <si>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</si>
  <si>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</si>
  <si>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</si>
  <si>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</si>
  <si>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</si>
  <si>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</si>
  <si>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</si>
  <si>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</si>
  <si>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</si>
  <si>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</si>
  <si>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</si>
  <si>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</si>
  <si>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</si>
  <si>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</si>
  <si>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</si>
  <si>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</si>
  <si>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</si>
  <si>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</si>
  <si>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</si>
  <si>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60226820000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</si>
  <si>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</si>
  <si>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</si>
  <si>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</si>
  <si>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</si>
  <si>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</si>
  <si>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Земельный налог</t>
  </si>
  <si>
    <t>Земельный налог,взимаемый по ставкам,установленным в соответсвии с подпунктом 2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</si>
  <si>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</si>
  <si>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</si>
  <si>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</si>
  <si>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</si>
  <si>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</si>
  <si>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</si>
  <si>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</si>
  <si>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</si>
  <si>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</si>
  <si>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</si>
  <si>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</si>
  <si>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</si>
  <si>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</si>
  <si>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</si>
  <si>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</si>
  <si>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</si>
  <si>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Выполнение функций органами местного самоуправления</t>
  </si>
  <si>
    <t>951 0102 0020300 000 000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</si>
  <si>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</si>
  <si>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</si>
  <si>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</si>
  <si>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</si>
  <si>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</si>
  <si>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</si>
  <si>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Центральный аппарат</t>
  </si>
  <si>
    <t>951 0104 0020400 000 000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</si>
  <si>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</si>
  <si>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</si>
  <si>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</si>
  <si>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</si>
  <si>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</si>
  <si>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</si>
  <si>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</si>
  <si>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</si>
  <si>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951 0104 5210215 000 000</t>
  </si>
  <si>
    <t>951 0104 5210600 000 000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</si>
  <si>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</si>
  <si>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</si>
  <si>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</si>
  <si>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</si>
  <si>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</si>
  <si>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951 0113 0000000 000 000</t>
  </si>
  <si>
    <t>Оценка недвижимости, признание прав и регулирование отношений по государственной и муниципальной собственности</t>
  </si>
  <si>
    <t>951 0113 0900200 000 000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</si>
  <si>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</si>
  <si>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</si>
  <si>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</si>
  <si>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</si>
  <si>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</si>
  <si>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</si>
  <si>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</si>
  <si>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</si>
  <si>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</si>
  <si>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951 0309 5210600 000 000</t>
  </si>
  <si>
    <t>951 0309 7951500 000 000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</si>
  <si>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</si>
  <si>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</si>
  <si>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</si>
  <si>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</si>
  <si>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Подпрограмма "Организация освещения улиц"</t>
  </si>
  <si>
    <t>951 0503 7951201 000 000</t>
  </si>
  <si>
    <t>Подпрограмма "дорожная деятельность в отношении автомобильных дорог месного значения в границах Долотинского сельского поселения"</t>
  </si>
  <si>
    <t>951 0503 7951202 000 000</t>
  </si>
  <si>
    <t>951 0503 7951202 997 000</t>
  </si>
  <si>
    <t>951 0503 7951202 997 220</t>
  </si>
  <si>
    <t>951 0503 7951202 997 225</t>
  </si>
  <si>
    <t>Подпрограмма "Организация прочих мероприятий по благоустройству Долотинского сельского поселения"</t>
  </si>
  <si>
    <t>951 0503 7951203 000 000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</si>
  <si>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</si>
  <si>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</si>
  <si>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</si>
  <si>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</si>
  <si>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</si>
  <si>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951 0801 5222800 000 000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</si>
  <si>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</si>
  <si>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951 0801 5222800 954 000</t>
  </si>
  <si>
    <t>951 0801 5222800 954 220</t>
  </si>
  <si>
    <t>951 0801 5222800 954 226</t>
  </si>
  <si>
    <t>Субсидии на обеспечение доступа общедоступных муниципальных библиотек к сети Интернет</t>
  </si>
  <si>
    <t>951 0801 5222800 955 000</t>
  </si>
  <si>
    <t>951 0801 5222800 955 220</t>
  </si>
  <si>
    <t>Финансовое обеспечение выполнения муниципального задания учреждением культуры "Долотинский сельский Дом Культуры"</t>
  </si>
  <si>
    <t>951 0801 7951100 972 000</t>
  </si>
  <si>
    <t>951 0801 7951100 972 210</t>
  </si>
  <si>
    <t>951 0801 7951100 972 211</t>
  </si>
  <si>
    <t>951 0801 7951100 972 213</t>
  </si>
  <si>
    <t>951 0801 7951100 972 220</t>
  </si>
  <si>
    <t>951 0801 7951100 972 221</t>
  </si>
  <si>
    <t>951 0801 7951100 972 222</t>
  </si>
  <si>
    <t>951 0801 7951100 972 223</t>
  </si>
  <si>
    <t>951 0801 7951100 972 225</t>
  </si>
  <si>
    <t>951 0801 7951100 972 226</t>
  </si>
  <si>
    <t>951 0801 7951100 972 290</t>
  </si>
  <si>
    <t>951 0801 7951100 972 340</t>
  </si>
  <si>
    <t>Финансовое обеспечение выполнения муниципального задания учреждением культуры "библиотека Долотинского сельского поселения"</t>
  </si>
  <si>
    <t>951 0801 7951100 973 000</t>
  </si>
  <si>
    <t>951 0801 7951100 973 210</t>
  </si>
  <si>
    <t>951 0801 7951100 973 211</t>
  </si>
  <si>
    <t>Физическая культура и спорт</t>
  </si>
  <si>
    <t>951 1100 0000000 000 000</t>
  </si>
  <si>
    <t>Массовый спорт</t>
  </si>
  <si>
    <t>951 1102 0000000 000 000</t>
  </si>
  <si>
    <t>951 1102 7950900 000 000</t>
  </si>
  <si>
    <t>Другие общегосударственные вопросы</t>
  </si>
  <si>
    <t>Заработная плата</t>
  </si>
  <si>
    <t>951 0801 5222800 955 221</t>
  </si>
  <si>
    <t>-</t>
  </si>
  <si>
    <t>000 01 05 00 00 00 0000 500</t>
  </si>
  <si>
    <t>000 01 05 00 00 00 0000 600</t>
  </si>
  <si>
    <t>000 01 05 00 00 00 0000 000</t>
  </si>
  <si>
    <t>Кудинова Е.Н.</t>
  </si>
  <si>
    <t>Лучинина С.В.</t>
  </si>
  <si>
    <t>Чистякова С.С.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</si>
  <si>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</si>
  <si>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</si>
  <si>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</si>
  <si>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</si>
  <si>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951 1003 0700500 000 000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</si>
  <si>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</si>
  <si>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</si>
  <si>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</si>
  <si>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</si>
  <si>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</si>
  <si>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</si>
  <si>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</si>
  <si>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</si>
  <si>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</si>
  <si>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</si>
  <si>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</si>
  <si>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</si>
  <si>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951 0503 7951203 997 340</t>
  </si>
  <si>
    <t>951 0503 7951203 997 226</t>
  </si>
  <si>
    <t>951 1102 7950900 997 340</t>
  </si>
  <si>
    <t>Расходы</t>
  </si>
  <si>
    <t>Поступление нефинансовых активов</t>
  </si>
  <si>
    <t>951 0503 7951202 997 200</t>
  </si>
  <si>
    <t>951 0503 7951203 997 300</t>
  </si>
  <si>
    <t>951 0801 5222800 954 200</t>
  </si>
  <si>
    <t>951 0801 5222800 955 200</t>
  </si>
  <si>
    <t>951 0801 7951100 972 200</t>
  </si>
  <si>
    <t>951 0801 7951100 972 300</t>
  </si>
  <si>
    <t>951 0801 7951100 973 200</t>
  </si>
  <si>
    <t>951 1102 7950900 997 300</t>
  </si>
  <si>
    <t>Периодичность: месячная</t>
  </si>
  <si>
    <t>951 0503 7951203 997 310</t>
  </si>
  <si>
    <t>Увеличение стоимости основных средств</t>
  </si>
  <si>
    <t>951 0801 5220000 000 000</t>
  </si>
  <si>
    <t>Глава муниципального образования</t>
  </si>
  <si>
    <t>951 0102 0020000 000 000</t>
  </si>
  <si>
    <t>951 0104 0020000 000 000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</si>
  <si>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</si>
  <si>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951 0104 5210000 000 000</t>
  </si>
  <si>
    <t>Межбюджетные трансферты</t>
  </si>
  <si>
    <t>951 0104 5210200 000 000</t>
  </si>
  <si>
    <t>Субвенции бюджетам муниципальных образований для финансового обеспечения расходных обязательств, возникающих при выполнении гос. Полномочий РФ, субъектов РФ, переданных для осуществления органов местного самоуправления в установленном порядке</t>
  </si>
  <si>
    <t>951 0113 0900000 000 000</t>
  </si>
  <si>
    <t>951 0309 5210000 000 000</t>
  </si>
  <si>
    <t>Целевые программы муниципальных образований</t>
  </si>
  <si>
    <t>Региональные целевые программы</t>
  </si>
  <si>
    <t>951 1003 0700000 000 000</t>
  </si>
  <si>
    <t>951 1102 7950000 000 000</t>
  </si>
  <si>
    <t>951 0801 5222800 954 212</t>
  </si>
  <si>
    <t>951 0801 5222800 954 210</t>
  </si>
  <si>
    <t>951 0801 0700400 001 310</t>
  </si>
  <si>
    <t>951 0801 0700400 001 300</t>
  </si>
  <si>
    <t>951 0801 0700400 001 000</t>
  </si>
  <si>
    <t>Выполнение функций бюджетными учреждениями</t>
  </si>
  <si>
    <t>951 0801 0700400 000 000</t>
  </si>
  <si>
    <t>Резервные фонды исполнительных органов государственной власти субъектов Российской Федерации</t>
  </si>
  <si>
    <t>951 0801 5222800 955 300</t>
  </si>
  <si>
    <t>951 0801 5222800 955 340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</si>
  <si>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</si>
  <si>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</si>
  <si>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</si>
  <si>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</si>
  <si>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</si>
  <si>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</si>
  <si>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</si>
  <si>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</si>
  <si>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</si>
  <si>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</si>
  <si>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</si>
  <si>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</si>
  <si>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</si>
  <si>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</si>
  <si>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</si>
  <si>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</si>
  <si>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</si>
  <si>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</si>
  <si>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</si>
  <si>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</si>
  <si>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</si>
  <si>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</si>
  <si>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</si>
  <si>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</si>
  <si>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</si>
  <si>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</si>
  <si>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</si>
  <si>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</si>
  <si>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</si>
  <si>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</si>
  <si>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</si>
  <si>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951 0503 7951201 244 223</t>
  </si>
  <si>
    <t>951 0309 5210600 540 251</t>
  </si>
  <si>
    <t>951 0104 5210600 540 251</t>
  </si>
  <si>
    <t>951 0104 0020400 852 290</t>
  </si>
  <si>
    <t>951 0104 0020400 244 223</t>
  </si>
  <si>
    <t>951 0104 0020400 244 222</t>
  </si>
  <si>
    <t>951 0104 0020400 244 221</t>
  </si>
  <si>
    <t>951 0104 0020400 242 226</t>
  </si>
  <si>
    <t>951 0104 0020400 121 211</t>
  </si>
  <si>
    <t>951 0102 0020300 121 211</t>
  </si>
  <si>
    <t>951 1102 7950900 244 222</t>
  </si>
  <si>
    <t>951 1102 7950900 244 220</t>
  </si>
  <si>
    <t>951 1102 7950900 244 200</t>
  </si>
  <si>
    <t>951 1102 7950900 244 000</t>
  </si>
  <si>
    <t>951 0801 7951102 611 241</t>
  </si>
  <si>
    <t>Безвозмездные перечисления государственным и муниципальным организациям</t>
  </si>
  <si>
    <t>951 0801 7951102 611 240</t>
  </si>
  <si>
    <t>951 0801 7951102 611 000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</si>
  <si>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</si>
  <si>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</si>
  <si>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</si>
  <si>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</si>
  <si>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</si>
  <si>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</si>
  <si>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951 0503 7951203 244 225</t>
  </si>
  <si>
    <t>951 0503 7951203 244 220</t>
  </si>
  <si>
    <t>951 0503 7951203 244 200</t>
  </si>
  <si>
    <t>951 0503 7951203 244 000</t>
  </si>
  <si>
    <t>951 0503 7951202 244 220</t>
  </si>
  <si>
    <t>951 0503 7951202 244 000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</si>
  <si>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</si>
  <si>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</si>
  <si>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951 0503 7951201 244 220</t>
  </si>
  <si>
    <t>951 0503 5222700 244 225</t>
  </si>
  <si>
    <t>951 0503 5222700 000 000</t>
  </si>
  <si>
    <t>000 1 11 05013 10 0000 120</t>
  </si>
  <si>
    <t>000 1 05 03000 01 0000 110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</si>
  <si>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</si>
  <si>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</si>
  <si>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</si>
  <si>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</si>
  <si>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</si>
  <si>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</si>
  <si>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</si>
  <si>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</si>
  <si>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</si>
  <si>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</si>
  <si>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</si>
  <si>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</si>
  <si>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</si>
  <si>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</si>
  <si>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</si>
  <si>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</si>
  <si>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</si>
  <si>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</si>
  <si>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</si>
  <si>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</si>
  <si>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</si>
  <si>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951 0104 0020400 244 000</t>
  </si>
  <si>
    <t>951 0104 0020400 244 200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</si>
  <si>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</si>
  <si>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</si>
  <si>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</si>
  <si>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</si>
  <si>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</si>
  <si>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</si>
  <si>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</si>
  <si>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</si>
  <si>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</si>
  <si>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Уплата прочих налогов, сборов и иных платежей</t>
  </si>
  <si>
    <t>951 0104 0020400 852 000</t>
  </si>
  <si>
    <t>951 0104 0020400 852 200</t>
  </si>
  <si>
    <t>951 0104 5210215 244 000</t>
  </si>
  <si>
    <t>951 0104 5210215 244 300</t>
  </si>
  <si>
    <t>951 0104 5210215 244 340</t>
  </si>
  <si>
    <t>951 0104 5210600 540 000</t>
  </si>
  <si>
    <t>951 0104 5210600 540 200</t>
  </si>
  <si>
    <t>951 0104 5210600 540 250</t>
  </si>
  <si>
    <t>Резервные средства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</si>
  <si>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</si>
  <si>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</si>
  <si>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</si>
  <si>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</si>
  <si>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</si>
  <si>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</si>
  <si>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951 0203 0013600 244 200</t>
  </si>
  <si>
    <t>951 0203 0013600 244 220</t>
  </si>
  <si>
    <t>951 0203 0013600 244 222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</si>
  <si>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</si>
  <si>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</si>
  <si>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</si>
  <si>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</si>
  <si>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</si>
  <si>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Муниципальная долгосрочная целевая программа "Пожарная безопасность и защита населения и территории Долотинского сельского поселения от ЧС на 2011-2014 годы"</t>
  </si>
  <si>
    <t>951 0309 7951500 244 000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</si>
  <si>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</si>
  <si>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</si>
  <si>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</si>
  <si>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</si>
  <si>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</si>
  <si>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</si>
  <si>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</si>
  <si>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</si>
  <si>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</si>
  <si>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951 0503 5222700 244 000</t>
  </si>
  <si>
    <t>951 0503 5222700 244 200</t>
  </si>
  <si>
    <t>951 0503 5222700 244 220</t>
  </si>
  <si>
    <t>951 0503 7950000 000 000</t>
  </si>
  <si>
    <t>Муниципальная долгосрочная целевая программа "Благоустройство территории муниципального образования "Долотинское сельское поселение на 2011-2013 годы"</t>
  </si>
  <si>
    <t>951 0503 7951200 000 000</t>
  </si>
  <si>
    <t>951 0503 7951201 244 000</t>
  </si>
  <si>
    <t>951 0503 7951201 244 200</t>
  </si>
  <si>
    <t>Подпрограмма "Выполнение муниципального задания муниципальным бюджетным учреждением культуры "Долотинский сельский Дом Культуры"</t>
  </si>
  <si>
    <t>Безвозмездные перечисления организациям</t>
  </si>
  <si>
    <t>Подпрограмма "Выполнение муниципального задания муниципальным бюджетным учреждением культуры "Библиотека Долотинского поселения"</t>
  </si>
  <si>
    <t>951 0503 7951202 244 200</t>
  </si>
  <si>
    <t>Национальная безопасность и правоохранительная деятельность</t>
  </si>
  <si>
    <t>951 1003 0700500 870 340</t>
  </si>
  <si>
    <t>951 1003 0700500 870 300</t>
  </si>
  <si>
    <t>951 1003 0700500 870 000</t>
  </si>
  <si>
    <t>951 0503 7951201 244 225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</si>
  <si>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</si>
  <si>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</si>
  <si>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</si>
  <si>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</si>
  <si>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</si>
  <si>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951 0409 5222700 244 225</t>
  </si>
  <si>
    <t>951 0409 5222700 244 220</t>
  </si>
  <si>
    <t>951 0409 5222700 244 200</t>
  </si>
  <si>
    <t>951 0409 5222700 244 000</t>
  </si>
  <si>
    <t>951 0409 5222700 000 000</t>
  </si>
  <si>
    <t>951 0409 0000000 000 000</t>
  </si>
  <si>
    <t>Дорожное хозяйство (дорожные фонды)</t>
  </si>
  <si>
    <t>951 0801 7951102 611 200</t>
  </si>
  <si>
    <t>951 0801 7951101 611 200</t>
  </si>
  <si>
    <t>951 0309 7951500 244 225</t>
  </si>
  <si>
    <t>Муниципальная долгосрочная целевая программа "Развитие физической культуры и спорта на теорритории Долотинского сельского поселения на 2011-2014 годы"</t>
  </si>
  <si>
    <t>000 1 05 01010 01 0000 110</t>
  </si>
  <si>
    <t>НАЛОГОВЫЕ И НЕНАЛОГОВЫЕ ДОХОДЫ</t>
  </si>
  <si>
    <r>
      <t>Налог на доходы физических лиц с доходов, источником которых является нологовый агент, за исключением доходов, в отношении которых мсчисление и уплата налога осуществляются в соответствии со статьями 277,277</t>
    </r>
    <r>
      <rPr>
        <sz val="6"/>
        <rFont val="Arial"/>
        <family val="2"/>
      </rPr>
      <t>1</t>
    </r>
    <r>
      <rPr>
        <sz val="8"/>
        <rFont val="Arial"/>
        <family val="2"/>
      </rPr>
      <t xml:space="preserve"> и 228  Налогового кодекса Российской Федерации</t>
    </r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</si>
  <si>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</si>
  <si>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</si>
  <si>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</si>
  <si>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</si>
  <si>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</si>
  <si>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</si>
  <si>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</si>
  <si>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</si>
  <si>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</si>
  <si>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</si>
  <si>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</si>
  <si>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</si>
  <si>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</si>
  <si>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</si>
  <si>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951 0503 7951203 244 226</t>
  </si>
  <si>
    <t>951 0104 0020400 244 310</t>
  </si>
  <si>
    <t>951 0111 0000000 000 000</t>
  </si>
  <si>
    <t>951 0111 0700500 000 000</t>
  </si>
  <si>
    <t>951 0111 0700500 870 000</t>
  </si>
  <si>
    <t>951 0111 0700500 870 200</t>
  </si>
  <si>
    <t>951 0111 0700500 870 290</t>
  </si>
  <si>
    <t>951 0111 0700000 000 000</t>
  </si>
  <si>
    <t>Иные бюджетные ассигнования</t>
  </si>
  <si>
    <t>Иные закупки товаров, работ и услуг для государственных (муниципальных) нужд</t>
  </si>
  <si>
    <t>951 1102 7950900 240 000</t>
  </si>
  <si>
    <t>951 1102 7950900 200 000</t>
  </si>
  <si>
    <t>951 1003 0700500 800 000</t>
  </si>
  <si>
    <t>951 0801 7951102 610 000</t>
  </si>
  <si>
    <t xml:space="preserve">Субсидии бюджетным учреждениям </t>
  </si>
  <si>
    <t>951 0801 7951102 600 000</t>
  </si>
  <si>
    <t>Предоставление субсидий государственным (муниципальным) бюджетным, автономным учреждениям и иным некоммерческим организациям управления государственными внебюджетными фондами</t>
  </si>
  <si>
    <t>951 0801 7951101 610 000</t>
  </si>
  <si>
    <t>951 0801 7951101 600 000</t>
  </si>
  <si>
    <t>951 0801 7951100 000 000</t>
  </si>
  <si>
    <t>Муниципальная долгосрочная целевая программа "Сохранение и развитие культуры и исскуства Долотинского сельского поселения на 2010-2014 годы"</t>
  </si>
  <si>
    <t>951 0801 7950000 000 000</t>
  </si>
  <si>
    <t>951 0503 7951203 240 000</t>
  </si>
  <si>
    <t>951 0503 7951203 200 000</t>
  </si>
  <si>
    <t>Закупка товаров, работ и услуг для государственных (муниципальных) нужд</t>
  </si>
  <si>
    <t>951 0503 7951201 240 000</t>
  </si>
  <si>
    <t>951 0503 7951201 200 000</t>
  </si>
  <si>
    <t>Закупки товаров, работ и услуг для государственных (муниципальных) нужд</t>
  </si>
  <si>
    <t>Муниципальная долгосрочная целевая программа "Благоустройство территории и дорожная деятельность муниципального образования "Долотинское сельское поселение на 2011-2014 годы"</t>
  </si>
  <si>
    <t>Межбюджетные трансферты бюджетам муниципальных районов из бюджетов поселений и межбюджетные трансферты бюджетам поселений зи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</si>
  <si>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951 0409 7951202 240 000</t>
  </si>
  <si>
    <t>951 0409 7951202 200 000</t>
  </si>
  <si>
    <t>951 0409 7951200 000 000</t>
  </si>
  <si>
    <t>951 0409 7950000 000 000</t>
  </si>
  <si>
    <t>951 0409 5222700 240 000</t>
  </si>
  <si>
    <t>Зкупка товаров, работ и услуг для государственных (муниципальных) нужд</t>
  </si>
  <si>
    <t>951 0409 5222700 200 000</t>
  </si>
  <si>
    <t>951 0409 5220000 000 000</t>
  </si>
  <si>
    <t>951 0309 7951500 240 000</t>
  </si>
  <si>
    <t>951 0309 7951500 200 000</t>
  </si>
  <si>
    <t>951 0309 7950000 000 000</t>
  </si>
  <si>
    <t>951 0309 5210600 500 000</t>
  </si>
  <si>
    <t>951 0203 0013600 240 000</t>
  </si>
  <si>
    <t>951 0203 0013600 200 000</t>
  </si>
  <si>
    <t>951 0203 0013600 120 000</t>
  </si>
  <si>
    <t>Расходы на выплаты персоналу государственных (муниципальных) органов</t>
  </si>
  <si>
    <t>951 0203 0013600 100 000</t>
  </si>
  <si>
    <t>Расходы на выплаты персоналу в целях обеспечения выполнения функций государственнми (муниципальными) органами, казенными учреждениями, органами управления государственными внебюджетными фондами</t>
  </si>
  <si>
    <t>951 0203 0010000 000 000</t>
  </si>
  <si>
    <t xml:space="preserve">Руководство и управление в сфере установленных функций </t>
  </si>
  <si>
    <t>951 0111 0700500 800 000</t>
  </si>
  <si>
    <t>951 0104 5210215 240 000</t>
  </si>
  <si>
    <t>951 0104 5210215 200 000</t>
  </si>
  <si>
    <t>951 0104 5210600 500 000</t>
  </si>
  <si>
    <t>951 0104 0020400 850 000</t>
  </si>
  <si>
    <t>Уплата налогов, сборов и иных платежей</t>
  </si>
  <si>
    <t>951 0104 0020400 800 000</t>
  </si>
  <si>
    <t>951 0104 0020400 240 000</t>
  </si>
  <si>
    <t>951 0104 0020400 200 000</t>
  </si>
  <si>
    <t>951 0104 0020400 120 000</t>
  </si>
  <si>
    <t>951 0104 0020400 100 000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</si>
  <si>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</si>
  <si>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951 0102 0020300 120 000</t>
  </si>
  <si>
    <t>951 1003 0700500 870 262</t>
  </si>
  <si>
    <t>951 1003 0700500 870 260</t>
  </si>
  <si>
    <t>951 1003 0700500 870 200</t>
  </si>
  <si>
    <t>000 1 05 01011 01 0000 110</t>
  </si>
  <si>
    <t>Пособия по социальной помощи населению</t>
  </si>
  <si>
    <t>Социальное обеспечение</t>
  </si>
  <si>
    <t>951 0104 0020400 242 221</t>
  </si>
  <si>
    <t>951 0104 0020400 122 213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</si>
  <si>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</si>
  <si>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</si>
  <si>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951 0104 0020400 242 225</t>
  </si>
  <si>
    <t>13</t>
  </si>
  <si>
    <t>Определение перечня должностных лиц, уполномоченных составлять протоколы об административных правонарушениях, представленных ст.2.1 (в части нарушений выборными должностными лицами местного самоуправления, муниципальных учреждений и мун.унитарных предприятий порядка и сроковрассмотрения обращений ргаждан),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значения. их территорий, зон, их охраны), 4.1, 4.4, 5.1, 5.2, 6.1-6.3, 7.1, 7.2, 7.3 (в части нарушения установленных нормативными правовыми актами органов месного самоуправления правил организации пассажирских перевозок автомобильным транспортом), 8.1-8.3, чсатью 2 ст. 9.1, статей 9.3 Областного закона от 25 октября 2002 № 273-ЗС "Об административных правонарушениях"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</si>
  <si>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</si>
  <si>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</si>
  <si>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</si>
  <si>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</si>
  <si>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</si>
  <si>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</si>
  <si>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</si>
  <si>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</si>
  <si>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</si>
  <si>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</si>
  <si>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</si>
  <si>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</si>
  <si>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</si>
  <si>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</si>
  <si>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951 0203 0013600 244 225</t>
  </si>
  <si>
    <t>951 0113 0900201 244 226</t>
  </si>
  <si>
    <t>951 0113 0900201 244 220</t>
  </si>
  <si>
    <t>951 0113 0900201 244 200</t>
  </si>
  <si>
    <t>951 0113 0900201 244 000</t>
  </si>
  <si>
    <t>951 0113 0900201 240 000</t>
  </si>
  <si>
    <t>951 0113 0900201 200 000</t>
  </si>
  <si>
    <t>951 0113 0900201 000 000</t>
  </si>
  <si>
    <t>Оценка недвижимости, признание прав и регулирование отношений по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</si>
  <si>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собственности</t>
  </si>
  <si>
    <t>951 0104 0700500 121 213</t>
  </si>
  <si>
    <t>951 0104 0700500 121 211</t>
  </si>
  <si>
    <t>951 0104 0700500 121 210</t>
  </si>
  <si>
    <t>951 0104 0700500 121 200</t>
  </si>
  <si>
    <t>951 0104 0700500 121 000</t>
  </si>
  <si>
    <t>951 0104 0700500 120 000</t>
  </si>
  <si>
    <t>951 0104 0700500 100 000</t>
  </si>
  <si>
    <t>951 0104 0700500 000 000</t>
  </si>
  <si>
    <t>000 1 16 90050 00 0000 140</t>
  </si>
  <si>
    <t>Жилищное хозяйство</t>
  </si>
  <si>
    <t>951 0501 0000000 000 000</t>
  </si>
  <si>
    <t>951 0501 5220000 000 000</t>
  </si>
  <si>
    <t>951 0104 0020400 242 310</t>
  </si>
  <si>
    <t>951 0104 0020400 242 300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</si>
  <si>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</si>
  <si>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</si>
  <si>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</si>
  <si>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</si>
  <si>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</si>
  <si>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</si>
  <si>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</si>
  <si>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</si>
  <si>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</si>
  <si>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</si>
  <si>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</si>
  <si>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</si>
  <si>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</si>
  <si>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</si>
  <si>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</si>
  <si>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</si>
  <si>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апреля</t>
  </si>
  <si>
    <t>01.04.2013</t>
  </si>
  <si>
    <t>951 0501 7951300 830 310</t>
  </si>
  <si>
    <t>951 0501 7951300 830 300</t>
  </si>
  <si>
    <t>951 0501 7951300 830 000</t>
  </si>
  <si>
    <t>951 0501 7951300 800 000</t>
  </si>
  <si>
    <t>Исполнение судебных актов</t>
  </si>
  <si>
    <t>951 0501 7951300 000 000</t>
  </si>
  <si>
    <t>Муниципальная долгосрочная программа "Переселение граждан поселка Первомайский из аварийного жилищного фонда в 2009-2015 году""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</si>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</sst>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49" fontId="2" fillId="0" borderId="2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 vertical="top"/>
    </xf>
    <xf numFmtId="0" fontId="2" fillId="0" borderId="45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4" fontId="2" fillId="0" borderId="31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 horizontal="left" wrapText="1"/>
    </xf>
    <xf numFmtId="0" fontId="2" fillId="0" borderId="55" xfId="0" applyFont="1" applyBorder="1" applyAlignment="1">
      <alignment horizontal="left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32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49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>
      <alignment horizontal="left" wrapText="1" indent="2"/>
    </xf>
    <xf numFmtId="0" fontId="2" fillId="0" borderId="33" xfId="0" applyFont="1" applyBorder="1" applyAlignment="1">
      <alignment horizontal="left" wrapText="1" indent="2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6" xfId="0" applyFont="1" applyBorder="1" applyAlignment="1">
      <alignment horizontal="left" vertical="center" wrapText="1" indent="2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54" xfId="0" applyFont="1" applyBorder="1" applyAlignment="1">
      <alignment horizontal="center" vertical="top"/>
    </xf>
    <xf numFmtId="0" fontId="2" fillId="0" borderId="67" xfId="0" applyFont="1" applyBorder="1" applyAlignment="1">
      <alignment wrapText="1"/>
    </xf>
    <xf numFmtId="0" fontId="2" fillId="0" borderId="68" xfId="0" applyFont="1" applyBorder="1" applyAlignment="1">
      <alignment wrapText="1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C69"/>
  <sheetViews>
    <sheetView zoomScaleSheetLayoutView="89" zoomScalePageLayoutView="0" workbookViewId="0" topLeftCell="A1">
      <selection activeCell="CO11" sqref="CO11:DD11"/>
    </sheetView>
  </sheetViews>
  <sheetFormatPr defaultColWidth="0.875" defaultRowHeight="12.75"/>
  <cols>
    <col min="1" max="26" width="0.875" style="1" customWidth="1"/>
    <col min="27" max="27" width="5.125" style="1" customWidth="1"/>
    <col min="28" max="49" width="0.875" style="1" customWidth="1"/>
    <col min="50" max="50" width="0.74609375" style="1" customWidth="1"/>
    <col min="51" max="51" width="0.875" style="1" customWidth="1"/>
    <col min="52" max="52" width="1.37890625" style="1" customWidth="1"/>
    <col min="53" max="53" width="2.75390625" style="1" customWidth="1"/>
    <col min="54" max="71" width="0.875" style="1" customWidth="1"/>
    <col min="72" max="72" width="0.37109375" style="1" customWidth="1"/>
    <col min="73" max="73" width="0.6171875" style="1" customWidth="1"/>
    <col min="74" max="75" width="0.875" style="1" hidden="1" customWidth="1"/>
    <col min="76" max="76" width="0.37109375" style="1" customWidth="1"/>
    <col min="77" max="87" width="0.875" style="1" customWidth="1"/>
    <col min="88" max="88" width="0.12890625" style="1" customWidth="1"/>
    <col min="89" max="125" width="0.875" style="1" customWidth="1"/>
    <col min="126" max="126" width="0.74609375" style="1" customWidth="1"/>
    <col min="127" max="16384" width="0.875" style="1" customWidth="1"/>
  </cols>
  <sheetData>
    <row r="1" ht="3" customHeight="1"/>
    <row r="2" spans="1:108" ht="15" customHeight="1" thickBot="1">
      <c r="A2" s="74" t="s">
        <v>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O2" s="69" t="s">
        <v>8</v>
      </c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1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56</v>
      </c>
      <c r="CO3" s="75" t="s">
        <v>32</v>
      </c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7"/>
    </row>
    <row r="4" spans="36:108" s="2" customFormat="1" ht="15" customHeight="1">
      <c r="AJ4" s="4" t="s">
        <v>14</v>
      </c>
      <c r="AK4" s="78" t="s">
        <v>557</v>
      </c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2">
        <v>20</v>
      </c>
      <c r="BB4" s="72"/>
      <c r="BC4" s="72"/>
      <c r="BD4" s="72"/>
      <c r="BE4" s="73" t="s">
        <v>501</v>
      </c>
      <c r="BF4" s="73"/>
      <c r="BG4" s="73"/>
      <c r="BH4" s="2" t="s">
        <v>15</v>
      </c>
      <c r="CM4" s="4" t="s">
        <v>9</v>
      </c>
      <c r="CO4" s="56" t="s">
        <v>558</v>
      </c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28"/>
    </row>
    <row r="5" spans="1:108" s="2" customFormat="1" ht="14.25" customHeight="1">
      <c r="A5" s="2" t="s">
        <v>46</v>
      </c>
      <c r="CM5" s="4" t="s">
        <v>10</v>
      </c>
      <c r="CO5" s="56" t="s">
        <v>62</v>
      </c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28"/>
    </row>
    <row r="6" spans="1:108" s="2" customFormat="1" ht="12" customHeight="1">
      <c r="A6" s="5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/>
      <c r="Q6" s="19"/>
      <c r="R6" s="19"/>
      <c r="S6" s="58" t="s">
        <v>61</v>
      </c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19"/>
      <c r="BZ6" s="19"/>
      <c r="CA6" s="19"/>
      <c r="CB6" s="19"/>
      <c r="CC6" s="19"/>
      <c r="CD6" s="5"/>
      <c r="CM6" s="4" t="s">
        <v>45</v>
      </c>
      <c r="CO6" s="56">
        <v>0</v>
      </c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28"/>
    </row>
    <row r="7" spans="1:108" s="2" customFormat="1" ht="33" customHeight="1">
      <c r="A7" s="60" t="s">
        <v>13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44" t="s">
        <v>272</v>
      </c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19"/>
      <c r="BZ7" s="19"/>
      <c r="CA7" s="19"/>
      <c r="CB7" s="19"/>
      <c r="CC7" s="19"/>
      <c r="CD7" s="5"/>
      <c r="CM7" s="4" t="s">
        <v>11</v>
      </c>
      <c r="CO7" s="56" t="s">
        <v>63</v>
      </c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28"/>
    </row>
    <row r="8" spans="1:108" s="2" customFormat="1" ht="15" customHeight="1">
      <c r="A8" s="2" t="s">
        <v>214</v>
      </c>
      <c r="CM8" s="4"/>
      <c r="CO8" s="56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28"/>
    </row>
    <row r="9" spans="1:108" s="2" customFormat="1" ht="14.25" customHeight="1" thickBot="1">
      <c r="A9" s="2" t="s">
        <v>42</v>
      </c>
      <c r="CO9" s="61" t="s">
        <v>12</v>
      </c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3"/>
    </row>
    <row r="10" spans="1:108" s="3" customFormat="1" ht="25.5" customHeight="1">
      <c r="A10" s="66" t="s">
        <v>33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</row>
    <row r="11" spans="1:108" ht="34.5" customHeight="1">
      <c r="A11" s="45" t="s">
        <v>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 t="s">
        <v>2</v>
      </c>
      <c r="AC11" s="46"/>
      <c r="AD11" s="46"/>
      <c r="AE11" s="46"/>
      <c r="AF11" s="46"/>
      <c r="AG11" s="46"/>
      <c r="AH11" s="46" t="s">
        <v>48</v>
      </c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 t="s">
        <v>43</v>
      </c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 t="s">
        <v>3</v>
      </c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 t="s">
        <v>4</v>
      </c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59"/>
    </row>
    <row r="12" spans="1:108" s="16" customFormat="1" ht="12" customHeight="1" thickBot="1">
      <c r="A12" s="67">
        <v>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50">
        <v>2</v>
      </c>
      <c r="AC12" s="50"/>
      <c r="AD12" s="50"/>
      <c r="AE12" s="50"/>
      <c r="AF12" s="50"/>
      <c r="AG12" s="50"/>
      <c r="AH12" s="50">
        <v>3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>
        <v>4</v>
      </c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>
        <v>5</v>
      </c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>
        <v>6</v>
      </c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81"/>
    </row>
    <row r="13" spans="1:159" ht="18.75" customHeight="1">
      <c r="A13" s="54" t="s">
        <v>34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5"/>
      <c r="AB13" s="52" t="s">
        <v>6</v>
      </c>
      <c r="AC13" s="53"/>
      <c r="AD13" s="53"/>
      <c r="AE13" s="53"/>
      <c r="AF13" s="53"/>
      <c r="AG13" s="53"/>
      <c r="AH13" s="53" t="s">
        <v>7</v>
      </c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41">
        <f>BC16+BC19+BC28+BC36+BC43+BC51+BC58</f>
        <v>8117100</v>
      </c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>
        <f>BY15+BY58</f>
        <v>1339848.78</v>
      </c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>
        <f>BC13-BY13</f>
        <v>6777251.22</v>
      </c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5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</row>
    <row r="14" spans="1:126" ht="18.75" customHeight="1">
      <c r="A14" s="48" t="s">
        <v>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9"/>
      <c r="AB14" s="51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3"/>
      <c r="DV14" s="23"/>
    </row>
    <row r="15" spans="1:157" ht="22.5" customHeight="1">
      <c r="A15" s="33" t="s">
        <v>411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4"/>
      <c r="AB15" s="79" t="s">
        <v>6</v>
      </c>
      <c r="AC15" s="80"/>
      <c r="AD15" s="80"/>
      <c r="AE15" s="80"/>
      <c r="AF15" s="80"/>
      <c r="AG15" s="80"/>
      <c r="AH15" s="80" t="s">
        <v>242</v>
      </c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37">
        <f>BC16+BC19+BC28+BC36+BC43+BC51</f>
        <v>7637700</v>
      </c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>
        <f>BY16+BY19+BY28+BY43+BY55+BY36+BY39+BY47</f>
        <v>1047248.78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>
        <f>BC15-BY15</f>
        <v>6590451.22</v>
      </c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  <c r="DU15" s="26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</row>
    <row r="16" spans="1:126" ht="18.75" customHeight="1">
      <c r="A16" s="33" t="s">
        <v>59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4"/>
      <c r="AB16" s="35" t="s">
        <v>6</v>
      </c>
      <c r="AC16" s="36"/>
      <c r="AD16" s="36"/>
      <c r="AE16" s="36"/>
      <c r="AF16" s="36"/>
      <c r="AG16" s="36"/>
      <c r="AH16" s="36" t="s">
        <v>243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29">
        <f>BC17</f>
        <v>4479200</v>
      </c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>
        <f>BY17</f>
        <v>401087.4</v>
      </c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37">
        <f aca="true" t="shared" si="0" ref="CO16:CO67">BC16-BY16</f>
        <v>4078112.6</v>
      </c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9"/>
      <c r="DV16" s="23"/>
    </row>
    <row r="17" spans="1:126" ht="18.75" customHeight="1">
      <c r="A17" s="33" t="s">
        <v>60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4"/>
      <c r="AB17" s="35" t="s">
        <v>6</v>
      </c>
      <c r="AC17" s="36"/>
      <c r="AD17" s="36"/>
      <c r="AE17" s="36"/>
      <c r="AF17" s="36"/>
      <c r="AG17" s="36"/>
      <c r="AH17" s="36" t="s">
        <v>244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29">
        <f>BC18</f>
        <v>4479200</v>
      </c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>
        <f>BY18</f>
        <v>401087.4</v>
      </c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37">
        <f t="shared" si="0"/>
        <v>4078112.6</v>
      </c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9"/>
      <c r="DV17" s="23"/>
    </row>
    <row r="18" spans="1:126" ht="102" customHeight="1">
      <c r="A18" s="33" t="s">
        <v>412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35" t="s">
        <v>6</v>
      </c>
      <c r="AC18" s="36"/>
      <c r="AD18" s="36"/>
      <c r="AE18" s="36"/>
      <c r="AF18" s="36"/>
      <c r="AG18" s="36"/>
      <c r="AH18" s="36" t="s">
        <v>245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29">
        <v>4479200</v>
      </c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>
        <v>401087.4</v>
      </c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37">
        <f t="shared" si="0"/>
        <v>4078112.6</v>
      </c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9"/>
      <c r="DV18" s="23"/>
    </row>
    <row r="19" spans="1:108" ht="18.75" customHeight="1">
      <c r="A19" s="33" t="s">
        <v>64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4"/>
      <c r="AB19" s="35" t="s">
        <v>6</v>
      </c>
      <c r="AC19" s="36"/>
      <c r="AD19" s="36"/>
      <c r="AE19" s="36"/>
      <c r="AF19" s="36"/>
      <c r="AG19" s="36"/>
      <c r="AH19" s="36" t="s">
        <v>246</v>
      </c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29">
        <f>BC26</f>
        <v>1250000</v>
      </c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>
        <f>BY26+BY25+BY21</f>
        <v>340442.5</v>
      </c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37">
        <f t="shared" si="0"/>
        <v>909557.5</v>
      </c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9"/>
    </row>
    <row r="20" spans="1:108" ht="35.25" customHeight="1" hidden="1">
      <c r="A20" s="33" t="s">
        <v>422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4"/>
      <c r="AB20" s="35" t="s">
        <v>6</v>
      </c>
      <c r="AC20" s="36"/>
      <c r="AD20" s="36"/>
      <c r="AE20" s="36"/>
      <c r="AF20" s="36"/>
      <c r="AG20" s="36"/>
      <c r="AH20" s="36" t="s">
        <v>421</v>
      </c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29" t="s">
        <v>177</v>
      </c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>
        <f>BY21+BY24</f>
        <v>0</v>
      </c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37" t="e">
        <f t="shared" si="0"/>
        <v>#VALUE!</v>
      </c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9"/>
    </row>
    <row r="21" spans="1:108" ht="45" customHeight="1" hidden="1">
      <c r="A21" s="33" t="s">
        <v>423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4"/>
      <c r="AB21" s="35" t="s">
        <v>6</v>
      </c>
      <c r="AC21" s="36"/>
      <c r="AD21" s="36"/>
      <c r="AE21" s="36"/>
      <c r="AF21" s="36"/>
      <c r="AG21" s="36"/>
      <c r="AH21" s="36" t="s">
        <v>410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29" t="s">
        <v>177</v>
      </c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>
        <f>BY22+BY23</f>
        <v>0</v>
      </c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37" t="e">
        <f t="shared" si="0"/>
        <v>#VALUE!</v>
      </c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9"/>
    </row>
    <row r="22" spans="1:108" ht="46.5" customHeight="1" hidden="1">
      <c r="A22" s="33" t="s">
        <v>423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  <c r="AB22" s="35" t="s">
        <v>6</v>
      </c>
      <c r="AC22" s="36"/>
      <c r="AD22" s="36"/>
      <c r="AE22" s="36"/>
      <c r="AF22" s="36"/>
      <c r="AG22" s="36"/>
      <c r="AH22" s="36" t="s">
        <v>493</v>
      </c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29" t="s">
        <v>177</v>
      </c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37" t="e">
        <f t="shared" si="0"/>
        <v>#VALUE!</v>
      </c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9"/>
    </row>
    <row r="23" spans="1:108" ht="60" customHeight="1" hidden="1">
      <c r="A23" s="33" t="s">
        <v>426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  <c r="AB23" s="35" t="s">
        <v>6</v>
      </c>
      <c r="AC23" s="36"/>
      <c r="AD23" s="36"/>
      <c r="AE23" s="36"/>
      <c r="AF23" s="36"/>
      <c r="AG23" s="36"/>
      <c r="AH23" s="36" t="s">
        <v>420</v>
      </c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29" t="s">
        <v>177</v>
      </c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37" t="e">
        <f t="shared" si="0"/>
        <v>#VALUE!</v>
      </c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9"/>
    </row>
    <row r="24" spans="1:108" ht="57" customHeight="1" hidden="1">
      <c r="A24" s="33" t="s">
        <v>424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4"/>
      <c r="AB24" s="35" t="s">
        <v>6</v>
      </c>
      <c r="AC24" s="36"/>
      <c r="AD24" s="36"/>
      <c r="AE24" s="36"/>
      <c r="AF24" s="36"/>
      <c r="AG24" s="36"/>
      <c r="AH24" s="36" t="s">
        <v>419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29" t="s">
        <v>177</v>
      </c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>
        <f>BY25</f>
        <v>0</v>
      </c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37" t="e">
        <f t="shared" si="0"/>
        <v>#VALUE!</v>
      </c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9"/>
    </row>
    <row r="25" spans="1:108" ht="70.5" customHeight="1" hidden="1">
      <c r="A25" s="33" t="s">
        <v>425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35" t="s">
        <v>6</v>
      </c>
      <c r="AC25" s="36"/>
      <c r="AD25" s="36"/>
      <c r="AE25" s="36"/>
      <c r="AF25" s="36"/>
      <c r="AG25" s="36"/>
      <c r="AH25" s="36" t="s">
        <v>418</v>
      </c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29" t="s">
        <v>177</v>
      </c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37" t="e">
        <f t="shared" si="0"/>
        <v>#VALUE!</v>
      </c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9"/>
    </row>
    <row r="26" spans="1:108" ht="24.75" customHeight="1">
      <c r="A26" s="33" t="s">
        <v>65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4"/>
      <c r="AB26" s="35" t="s">
        <v>6</v>
      </c>
      <c r="AC26" s="36"/>
      <c r="AD26" s="36"/>
      <c r="AE26" s="36"/>
      <c r="AF26" s="36"/>
      <c r="AG26" s="36"/>
      <c r="AH26" s="36" t="s">
        <v>309</v>
      </c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29">
        <f>BC27</f>
        <v>1250000</v>
      </c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>
        <f>BY27</f>
        <v>340442.5</v>
      </c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37">
        <f t="shared" si="0"/>
        <v>909557.5</v>
      </c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9"/>
    </row>
    <row r="27" spans="1:108" ht="25.5" customHeight="1">
      <c r="A27" s="33" t="s">
        <v>65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4"/>
      <c r="AB27" s="35" t="s">
        <v>6</v>
      </c>
      <c r="AC27" s="36"/>
      <c r="AD27" s="36"/>
      <c r="AE27" s="36"/>
      <c r="AF27" s="36"/>
      <c r="AG27" s="36"/>
      <c r="AH27" s="36" t="s">
        <v>247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29">
        <v>1250000</v>
      </c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>
        <v>340442.5</v>
      </c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37">
        <f t="shared" si="0"/>
        <v>909557.5</v>
      </c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9"/>
    </row>
    <row r="28" spans="1:108" ht="18.75" customHeight="1">
      <c r="A28" s="33" t="s">
        <v>66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4"/>
      <c r="AB28" s="35" t="s">
        <v>6</v>
      </c>
      <c r="AC28" s="36"/>
      <c r="AD28" s="36"/>
      <c r="AE28" s="36"/>
      <c r="AF28" s="36"/>
      <c r="AG28" s="36"/>
      <c r="AH28" s="36" t="s">
        <v>248</v>
      </c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29">
        <f>BC29+BC31</f>
        <v>1591100</v>
      </c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>
        <f>BY29+BY31</f>
        <v>228418.27</v>
      </c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37">
        <f t="shared" si="0"/>
        <v>1362681.73</v>
      </c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9"/>
    </row>
    <row r="29" spans="1:108" ht="22.5" customHeight="1">
      <c r="A29" s="33" t="s">
        <v>67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4"/>
      <c r="AB29" s="35" t="s">
        <v>6</v>
      </c>
      <c r="AC29" s="36"/>
      <c r="AD29" s="36"/>
      <c r="AE29" s="36"/>
      <c r="AF29" s="36"/>
      <c r="AG29" s="36"/>
      <c r="AH29" s="36" t="s">
        <v>249</v>
      </c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29">
        <f>BC30</f>
        <v>134800</v>
      </c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>
        <f>BY30</f>
        <v>15386.71</v>
      </c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37">
        <f t="shared" si="0"/>
        <v>119413.29000000001</v>
      </c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9"/>
    </row>
    <row r="30" spans="1:108" ht="57" customHeight="1">
      <c r="A30" s="33" t="s">
        <v>68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35" t="s">
        <v>6</v>
      </c>
      <c r="AC30" s="36"/>
      <c r="AD30" s="36"/>
      <c r="AE30" s="36"/>
      <c r="AF30" s="36"/>
      <c r="AG30" s="36"/>
      <c r="AH30" s="36" t="s">
        <v>250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29">
        <v>134800</v>
      </c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>
        <v>15386.71</v>
      </c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37">
        <f t="shared" si="0"/>
        <v>119413.29000000001</v>
      </c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9"/>
    </row>
    <row r="31" spans="1:108" ht="18.75" customHeight="1">
      <c r="A31" s="33" t="s">
        <v>69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4"/>
      <c r="AB31" s="35" t="s">
        <v>6</v>
      </c>
      <c r="AC31" s="36"/>
      <c r="AD31" s="36"/>
      <c r="AE31" s="36"/>
      <c r="AF31" s="36"/>
      <c r="AG31" s="36"/>
      <c r="AH31" s="36" t="s">
        <v>251</v>
      </c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29">
        <f>BC32+BC34</f>
        <v>1456300</v>
      </c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>
        <f>BY33+BY35</f>
        <v>213031.56</v>
      </c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37">
        <f t="shared" si="0"/>
        <v>1243268.44</v>
      </c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9"/>
    </row>
    <row r="32" spans="1:108" ht="58.5" customHeight="1">
      <c r="A32" s="82" t="s">
        <v>413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3"/>
      <c r="AB32" s="79" t="s">
        <v>6</v>
      </c>
      <c r="AC32" s="80"/>
      <c r="AD32" s="80"/>
      <c r="AE32" s="80"/>
      <c r="AF32" s="80"/>
      <c r="AG32" s="80"/>
      <c r="AH32" s="80" t="s">
        <v>252</v>
      </c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37">
        <f>BC33</f>
        <v>1392800</v>
      </c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>
        <f>BY33</f>
        <v>199055.98</v>
      </c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>
        <f t="shared" si="0"/>
        <v>1193744.02</v>
      </c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9"/>
    </row>
    <row r="33" spans="1:108" ht="90.75" customHeight="1">
      <c r="A33" s="33" t="s">
        <v>414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4"/>
      <c r="AB33" s="35" t="s">
        <v>6</v>
      </c>
      <c r="AC33" s="36"/>
      <c r="AD33" s="36"/>
      <c r="AE33" s="36"/>
      <c r="AF33" s="36"/>
      <c r="AG33" s="36"/>
      <c r="AH33" s="36" t="s">
        <v>253</v>
      </c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29">
        <v>1392800</v>
      </c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>
        <v>199055.98</v>
      </c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37">
        <f t="shared" si="0"/>
        <v>1193744.02</v>
      </c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9"/>
    </row>
    <row r="34" spans="1:108" ht="57" customHeight="1">
      <c r="A34" s="33" t="s">
        <v>70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4"/>
      <c r="AB34" s="35" t="s">
        <v>6</v>
      </c>
      <c r="AC34" s="36"/>
      <c r="AD34" s="36"/>
      <c r="AE34" s="36"/>
      <c r="AF34" s="36"/>
      <c r="AG34" s="36"/>
      <c r="AH34" s="36" t="s">
        <v>254</v>
      </c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29">
        <f>BC35</f>
        <v>63500</v>
      </c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>
        <f>BY35</f>
        <v>13975.58</v>
      </c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37">
        <f t="shared" si="0"/>
        <v>49524.42</v>
      </c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9"/>
    </row>
    <row r="35" spans="1:108" ht="90.75" customHeight="1">
      <c r="A35" s="33" t="s">
        <v>71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4"/>
      <c r="AB35" s="35" t="s">
        <v>6</v>
      </c>
      <c r="AC35" s="36"/>
      <c r="AD35" s="36"/>
      <c r="AE35" s="36"/>
      <c r="AF35" s="36"/>
      <c r="AG35" s="36"/>
      <c r="AH35" s="36" t="s">
        <v>255</v>
      </c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29">
        <v>63500</v>
      </c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>
        <v>13975.58</v>
      </c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37">
        <f t="shared" si="0"/>
        <v>49524.42</v>
      </c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9"/>
    </row>
    <row r="36" spans="1:108" ht="18.75" customHeight="1">
      <c r="A36" s="33" t="s">
        <v>72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4"/>
      <c r="AB36" s="35" t="s">
        <v>6</v>
      </c>
      <c r="AC36" s="36"/>
      <c r="AD36" s="36"/>
      <c r="AE36" s="36"/>
      <c r="AF36" s="36"/>
      <c r="AG36" s="36"/>
      <c r="AH36" s="36" t="s">
        <v>256</v>
      </c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29">
        <f>BC37</f>
        <v>10200</v>
      </c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>
        <f>BY37</f>
        <v>1400</v>
      </c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37">
        <f t="shared" si="0"/>
        <v>8800</v>
      </c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9"/>
    </row>
    <row r="37" spans="1:108" ht="66.75" customHeight="1">
      <c r="A37" s="33" t="s">
        <v>73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4"/>
      <c r="AB37" s="35" t="s">
        <v>6</v>
      </c>
      <c r="AC37" s="36"/>
      <c r="AD37" s="36"/>
      <c r="AE37" s="36"/>
      <c r="AF37" s="36"/>
      <c r="AG37" s="36"/>
      <c r="AH37" s="36" t="s">
        <v>257</v>
      </c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29">
        <f>BC38</f>
        <v>10200</v>
      </c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>
        <f>BY38</f>
        <v>1400</v>
      </c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37">
        <f t="shared" si="0"/>
        <v>8800</v>
      </c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9"/>
    </row>
    <row r="38" spans="1:108" ht="101.25" customHeight="1">
      <c r="A38" s="33" t="s">
        <v>74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4"/>
      <c r="AB38" s="35" t="s">
        <v>6</v>
      </c>
      <c r="AC38" s="36"/>
      <c r="AD38" s="36"/>
      <c r="AE38" s="36"/>
      <c r="AF38" s="36"/>
      <c r="AG38" s="36"/>
      <c r="AH38" s="36" t="s">
        <v>258</v>
      </c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29">
        <v>10200</v>
      </c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>
        <v>1400</v>
      </c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37">
        <f t="shared" si="0"/>
        <v>8800</v>
      </c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9"/>
    </row>
    <row r="39" spans="1:108" ht="44.25" customHeight="1">
      <c r="A39" s="33" t="s">
        <v>549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  <c r="AB39" s="35" t="s">
        <v>6</v>
      </c>
      <c r="AC39" s="36"/>
      <c r="AD39" s="36"/>
      <c r="AE39" s="36"/>
      <c r="AF39" s="36"/>
      <c r="AG39" s="36"/>
      <c r="AH39" s="36" t="s">
        <v>550</v>
      </c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29" t="s">
        <v>177</v>
      </c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>
        <f>BY40</f>
        <v>0.04</v>
      </c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30">
        <f>-BY39</f>
        <v>-0.04</v>
      </c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2"/>
    </row>
    <row r="40" spans="1:108" ht="13.5" customHeight="1">
      <c r="A40" s="33" t="s">
        <v>551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4"/>
      <c r="AB40" s="35" t="s">
        <v>6</v>
      </c>
      <c r="AC40" s="36"/>
      <c r="AD40" s="36"/>
      <c r="AE40" s="36"/>
      <c r="AF40" s="36"/>
      <c r="AG40" s="36"/>
      <c r="AH40" s="36" t="s">
        <v>552</v>
      </c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29" t="s">
        <v>177</v>
      </c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>
        <f>BY41</f>
        <v>0.04</v>
      </c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30">
        <f>-BY40</f>
        <v>-0.04</v>
      </c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2"/>
    </row>
    <row r="41" spans="1:108" ht="33.75" customHeight="1">
      <c r="A41" s="33" t="s">
        <v>553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35" t="s">
        <v>6</v>
      </c>
      <c r="AC41" s="36"/>
      <c r="AD41" s="36"/>
      <c r="AE41" s="36"/>
      <c r="AF41" s="36"/>
      <c r="AG41" s="36"/>
      <c r="AH41" s="36" t="s">
        <v>554</v>
      </c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29" t="s">
        <v>177</v>
      </c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>
        <f>BY42</f>
        <v>0.04</v>
      </c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30">
        <f>-BY41</f>
        <v>-0.04</v>
      </c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2"/>
    </row>
    <row r="42" spans="1:108" ht="45.75" customHeight="1">
      <c r="A42" s="33" t="s">
        <v>555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4"/>
      <c r="AB42" s="35" t="s">
        <v>6</v>
      </c>
      <c r="AC42" s="36"/>
      <c r="AD42" s="36"/>
      <c r="AE42" s="36"/>
      <c r="AF42" s="36"/>
      <c r="AG42" s="36"/>
      <c r="AH42" s="36" t="s">
        <v>556</v>
      </c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29" t="s">
        <v>177</v>
      </c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>
        <v>0.04</v>
      </c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30">
        <f>-BY42</f>
        <v>-0.04</v>
      </c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2"/>
    </row>
    <row r="43" spans="1:108" ht="56.25" customHeight="1">
      <c r="A43" s="33" t="s">
        <v>75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4"/>
      <c r="AB43" s="35" t="s">
        <v>6</v>
      </c>
      <c r="AC43" s="36"/>
      <c r="AD43" s="36"/>
      <c r="AE43" s="36"/>
      <c r="AF43" s="36"/>
      <c r="AG43" s="36"/>
      <c r="AH43" s="36" t="s">
        <v>269</v>
      </c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29">
        <f>BC44</f>
        <v>305000</v>
      </c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>
        <f>BY44</f>
        <v>70172.37</v>
      </c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37">
        <f t="shared" si="0"/>
        <v>234827.63</v>
      </c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9"/>
    </row>
    <row r="44" spans="1:108" ht="123.75" customHeight="1">
      <c r="A44" s="33" t="s">
        <v>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35" t="s">
        <v>6</v>
      </c>
      <c r="AC44" s="36"/>
      <c r="AD44" s="36"/>
      <c r="AE44" s="36"/>
      <c r="AF44" s="36"/>
      <c r="AG44" s="36"/>
      <c r="AH44" s="36" t="s">
        <v>270</v>
      </c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29">
        <f>BC45</f>
        <v>305000</v>
      </c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>
        <f>BY45</f>
        <v>70172.37</v>
      </c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37">
        <f t="shared" si="0"/>
        <v>234827.63</v>
      </c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9"/>
    </row>
    <row r="45" spans="1:108" ht="91.5" customHeight="1">
      <c r="A45" s="33" t="s">
        <v>510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4"/>
      <c r="AB45" s="35" t="s">
        <v>6</v>
      </c>
      <c r="AC45" s="36"/>
      <c r="AD45" s="36"/>
      <c r="AE45" s="36"/>
      <c r="AF45" s="36"/>
      <c r="AG45" s="36"/>
      <c r="AH45" s="36" t="s">
        <v>271</v>
      </c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29">
        <f>BC46</f>
        <v>305000</v>
      </c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>
        <f>BY46</f>
        <v>70172.37</v>
      </c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37">
        <f t="shared" si="0"/>
        <v>234827.63</v>
      </c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9"/>
    </row>
    <row r="46" spans="1:108" ht="112.5" customHeight="1">
      <c r="A46" s="33" t="s">
        <v>509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4"/>
      <c r="AB46" s="35" t="s">
        <v>6</v>
      </c>
      <c r="AC46" s="36"/>
      <c r="AD46" s="36"/>
      <c r="AE46" s="36"/>
      <c r="AF46" s="36"/>
      <c r="AG46" s="36"/>
      <c r="AH46" s="36" t="s">
        <v>308</v>
      </c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29">
        <v>305000</v>
      </c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>
        <v>70172.37</v>
      </c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37">
        <f t="shared" si="0"/>
        <v>234827.63</v>
      </c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9"/>
    </row>
    <row r="47" spans="1:108" ht="36" customHeight="1">
      <c r="A47" s="33" t="s">
        <v>541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4"/>
      <c r="AB47" s="35" t="s">
        <v>6</v>
      </c>
      <c r="AC47" s="36"/>
      <c r="AD47" s="36"/>
      <c r="AE47" s="36"/>
      <c r="AF47" s="36"/>
      <c r="AG47" s="36"/>
      <c r="AH47" s="36" t="s">
        <v>542</v>
      </c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29" t="str">
        <f>BC48</f>
        <v>-</v>
      </c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>
        <f>BY48</f>
        <v>5728.2</v>
      </c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30">
        <f>-BY47</f>
        <v>-5728.2</v>
      </c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2"/>
    </row>
    <row r="48" spans="1:108" ht="69" customHeight="1">
      <c r="A48" s="33" t="s">
        <v>543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4"/>
      <c r="AB48" s="35" t="s">
        <v>6</v>
      </c>
      <c r="AC48" s="36"/>
      <c r="AD48" s="36"/>
      <c r="AE48" s="36"/>
      <c r="AF48" s="36"/>
      <c r="AG48" s="36"/>
      <c r="AH48" s="36" t="s">
        <v>544</v>
      </c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29" t="str">
        <f>BC49</f>
        <v>-</v>
      </c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>
        <f>BY49</f>
        <v>5728.2</v>
      </c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30">
        <f>-BY48</f>
        <v>-5728.2</v>
      </c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2"/>
    </row>
    <row r="49" spans="1:108" ht="48" customHeight="1">
      <c r="A49" s="33" t="s">
        <v>545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35" t="s">
        <v>6</v>
      </c>
      <c r="AC49" s="36"/>
      <c r="AD49" s="36"/>
      <c r="AE49" s="36"/>
      <c r="AF49" s="36"/>
      <c r="AG49" s="36"/>
      <c r="AH49" s="36" t="s">
        <v>546</v>
      </c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29" t="str">
        <f>BC50</f>
        <v>-</v>
      </c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>
        <f>BY50</f>
        <v>5728.2</v>
      </c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30">
        <f>-BY49</f>
        <v>-5728.2</v>
      </c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2"/>
    </row>
    <row r="50" spans="1:108" ht="68.25" customHeight="1">
      <c r="A50" s="33" t="s">
        <v>547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4"/>
      <c r="AB50" s="35" t="s">
        <v>6</v>
      </c>
      <c r="AC50" s="36"/>
      <c r="AD50" s="36"/>
      <c r="AE50" s="36"/>
      <c r="AF50" s="36"/>
      <c r="AG50" s="36"/>
      <c r="AH50" s="36" t="s">
        <v>548</v>
      </c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29" t="s">
        <v>177</v>
      </c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>
        <v>5728.2</v>
      </c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30">
        <f>-BY50</f>
        <v>-5728.2</v>
      </c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2"/>
    </row>
    <row r="51" spans="1:108" ht="23.25" customHeight="1">
      <c r="A51" s="33" t="s">
        <v>508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4"/>
      <c r="AB51" s="35" t="s">
        <v>6</v>
      </c>
      <c r="AC51" s="36"/>
      <c r="AD51" s="36"/>
      <c r="AE51" s="36"/>
      <c r="AF51" s="36"/>
      <c r="AG51" s="36"/>
      <c r="AH51" s="36" t="s">
        <v>507</v>
      </c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29">
        <v>2200</v>
      </c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 t="s">
        <v>177</v>
      </c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37">
        <f>BC51</f>
        <v>2200</v>
      </c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9"/>
    </row>
    <row r="52" spans="1:108" ht="35.25" customHeight="1">
      <c r="A52" s="33" t="s">
        <v>506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4"/>
      <c r="AB52" s="35" t="s">
        <v>6</v>
      </c>
      <c r="AC52" s="36"/>
      <c r="AD52" s="36"/>
      <c r="AE52" s="36"/>
      <c r="AF52" s="36"/>
      <c r="AG52" s="36"/>
      <c r="AH52" s="36" t="s">
        <v>505</v>
      </c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29">
        <v>2200</v>
      </c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 t="s">
        <v>177</v>
      </c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37">
        <f>BC52</f>
        <v>2200</v>
      </c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9"/>
    </row>
    <row r="53" spans="1:108" ht="36" customHeight="1">
      <c r="A53" s="33" t="s">
        <v>506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4"/>
      <c r="AB53" s="35" t="s">
        <v>6</v>
      </c>
      <c r="AC53" s="36"/>
      <c r="AD53" s="36"/>
      <c r="AE53" s="36"/>
      <c r="AF53" s="36"/>
      <c r="AG53" s="36"/>
      <c r="AH53" s="36" t="s">
        <v>535</v>
      </c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29">
        <v>2200</v>
      </c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 t="s">
        <v>177</v>
      </c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37">
        <f>BC53</f>
        <v>2200</v>
      </c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9"/>
    </row>
    <row r="54" spans="1:108" ht="47.25" customHeight="1">
      <c r="A54" s="33" t="s">
        <v>504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4"/>
      <c r="AB54" s="35" t="s">
        <v>6</v>
      </c>
      <c r="AC54" s="36"/>
      <c r="AD54" s="36"/>
      <c r="AE54" s="36"/>
      <c r="AF54" s="36"/>
      <c r="AG54" s="36"/>
      <c r="AH54" s="36" t="s">
        <v>503</v>
      </c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29">
        <v>2200</v>
      </c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 t="s">
        <v>177</v>
      </c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37">
        <f>BC54</f>
        <v>2200</v>
      </c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9"/>
    </row>
    <row r="55" spans="1:108" ht="18.75" customHeight="1" hidden="1">
      <c r="A55" s="33" t="s">
        <v>512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  <c r="AB55" s="35" t="s">
        <v>6</v>
      </c>
      <c r="AC55" s="36"/>
      <c r="AD55" s="36"/>
      <c r="AE55" s="36"/>
      <c r="AF55" s="36"/>
      <c r="AG55" s="36"/>
      <c r="AH55" s="36" t="s">
        <v>513</v>
      </c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29" t="s">
        <v>177</v>
      </c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>
        <f>BY56</f>
        <v>0</v>
      </c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37" t="e">
        <f t="shared" si="0"/>
        <v>#VALUE!</v>
      </c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9"/>
    </row>
    <row r="56" spans="1:108" ht="20.25" customHeight="1" hidden="1">
      <c r="A56" s="33" t="s">
        <v>514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5" t="s">
        <v>6</v>
      </c>
      <c r="AC56" s="36"/>
      <c r="AD56" s="36"/>
      <c r="AE56" s="36"/>
      <c r="AF56" s="36"/>
      <c r="AG56" s="36"/>
      <c r="AH56" s="36" t="s">
        <v>515</v>
      </c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29" t="s">
        <v>177</v>
      </c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>
        <f>BY57</f>
        <v>0</v>
      </c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37" t="e">
        <f t="shared" si="0"/>
        <v>#VALUE!</v>
      </c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9"/>
    </row>
    <row r="57" spans="1:108" ht="24" customHeight="1" hidden="1">
      <c r="A57" s="33" t="s">
        <v>516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4"/>
      <c r="AB57" s="35" t="s">
        <v>6</v>
      </c>
      <c r="AC57" s="36"/>
      <c r="AD57" s="36"/>
      <c r="AE57" s="36"/>
      <c r="AF57" s="36"/>
      <c r="AG57" s="36"/>
      <c r="AH57" s="36" t="s">
        <v>511</v>
      </c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29" t="s">
        <v>177</v>
      </c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37" t="e">
        <f t="shared" si="0"/>
        <v>#VALUE!</v>
      </c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9"/>
    </row>
    <row r="58" spans="1:108" ht="18" customHeight="1">
      <c r="A58" s="33" t="s">
        <v>76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4"/>
      <c r="AB58" s="35" t="s">
        <v>6</v>
      </c>
      <c r="AC58" s="36"/>
      <c r="AD58" s="36"/>
      <c r="AE58" s="36"/>
      <c r="AF58" s="36"/>
      <c r="AG58" s="36"/>
      <c r="AH58" s="36" t="s">
        <v>259</v>
      </c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29">
        <f>BC59</f>
        <v>479400</v>
      </c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>
        <f>BY59</f>
        <v>292600</v>
      </c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37">
        <f t="shared" si="0"/>
        <v>186800</v>
      </c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9"/>
    </row>
    <row r="59" spans="1:108" ht="47.25" customHeight="1">
      <c r="A59" s="33" t="s">
        <v>415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4"/>
      <c r="AB59" s="35" t="s">
        <v>6</v>
      </c>
      <c r="AC59" s="36"/>
      <c r="AD59" s="36"/>
      <c r="AE59" s="36"/>
      <c r="AF59" s="36"/>
      <c r="AG59" s="36"/>
      <c r="AH59" s="36" t="s">
        <v>260</v>
      </c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29">
        <f>BC60+BC65</f>
        <v>479400</v>
      </c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>
        <f>BY60+BY65</f>
        <v>292600</v>
      </c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37">
        <f t="shared" si="0"/>
        <v>186800</v>
      </c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9"/>
    </row>
    <row r="60" spans="1:108" ht="35.25" customHeight="1">
      <c r="A60" s="33" t="s">
        <v>77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4"/>
      <c r="AB60" s="35" t="s">
        <v>6</v>
      </c>
      <c r="AC60" s="36"/>
      <c r="AD60" s="36"/>
      <c r="AE60" s="36"/>
      <c r="AF60" s="36"/>
      <c r="AG60" s="36"/>
      <c r="AH60" s="36" t="s">
        <v>261</v>
      </c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29">
        <f>BC61+BC63</f>
        <v>149500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>
        <f>BY61+BY63</f>
        <v>149500</v>
      </c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37" t="s">
        <v>177</v>
      </c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9"/>
    </row>
    <row r="61" spans="1:108" ht="57.75" customHeight="1">
      <c r="A61" s="33" t="s">
        <v>78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4"/>
      <c r="AB61" s="35" t="s">
        <v>6</v>
      </c>
      <c r="AC61" s="36"/>
      <c r="AD61" s="36"/>
      <c r="AE61" s="36"/>
      <c r="AF61" s="36"/>
      <c r="AG61" s="36"/>
      <c r="AH61" s="36" t="s">
        <v>262</v>
      </c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29">
        <f>BC62</f>
        <v>149300</v>
      </c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>
        <f>BY62</f>
        <v>149300</v>
      </c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37" t="s">
        <v>177</v>
      </c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9"/>
    </row>
    <row r="62" spans="1:108" ht="55.5" customHeight="1">
      <c r="A62" s="33" t="s">
        <v>79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4"/>
      <c r="AB62" s="35" t="s">
        <v>6</v>
      </c>
      <c r="AC62" s="36"/>
      <c r="AD62" s="36"/>
      <c r="AE62" s="36"/>
      <c r="AF62" s="36"/>
      <c r="AG62" s="36"/>
      <c r="AH62" s="36" t="s">
        <v>263</v>
      </c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29">
        <v>149300</v>
      </c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>
        <v>149300</v>
      </c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37" t="s">
        <v>177</v>
      </c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9"/>
    </row>
    <row r="63" spans="1:108" ht="45" customHeight="1">
      <c r="A63" s="33" t="s">
        <v>80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4"/>
      <c r="AB63" s="35" t="s">
        <v>6</v>
      </c>
      <c r="AC63" s="36"/>
      <c r="AD63" s="36"/>
      <c r="AE63" s="36"/>
      <c r="AF63" s="36"/>
      <c r="AG63" s="36"/>
      <c r="AH63" s="36" t="s">
        <v>264</v>
      </c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29">
        <v>200</v>
      </c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>
        <f>BY64</f>
        <v>200</v>
      </c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37" t="s">
        <v>177</v>
      </c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9"/>
    </row>
    <row r="64" spans="1:108" ht="47.25" customHeight="1">
      <c r="A64" s="33" t="s">
        <v>81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4"/>
      <c r="AB64" s="35" t="s">
        <v>6</v>
      </c>
      <c r="AC64" s="36"/>
      <c r="AD64" s="36"/>
      <c r="AE64" s="36"/>
      <c r="AF64" s="36"/>
      <c r="AG64" s="36"/>
      <c r="AH64" s="36" t="s">
        <v>265</v>
      </c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29">
        <v>200</v>
      </c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>
        <v>200</v>
      </c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37" t="s">
        <v>177</v>
      </c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9"/>
    </row>
    <row r="65" spans="1:108" ht="18.75" customHeight="1">
      <c r="A65" s="33" t="s">
        <v>82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4"/>
      <c r="AB65" s="35" t="s">
        <v>6</v>
      </c>
      <c r="AC65" s="36"/>
      <c r="AD65" s="36"/>
      <c r="AE65" s="36"/>
      <c r="AF65" s="36"/>
      <c r="AG65" s="36"/>
      <c r="AH65" s="36" t="s">
        <v>266</v>
      </c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29">
        <f>BC66</f>
        <v>329900</v>
      </c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>
        <f>BY66</f>
        <v>143100</v>
      </c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37">
        <f t="shared" si="0"/>
        <v>186800</v>
      </c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9"/>
    </row>
    <row r="66" spans="1:108" ht="35.25" customHeight="1">
      <c r="A66" s="33" t="s">
        <v>417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4"/>
      <c r="AB66" s="35" t="s">
        <v>6</v>
      </c>
      <c r="AC66" s="36"/>
      <c r="AD66" s="36"/>
      <c r="AE66" s="36"/>
      <c r="AF66" s="36"/>
      <c r="AG66" s="36"/>
      <c r="AH66" s="36" t="s">
        <v>267</v>
      </c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29">
        <f>BC67</f>
        <v>329900</v>
      </c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>
        <f>BY67</f>
        <v>143100</v>
      </c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37">
        <f t="shared" si="0"/>
        <v>186800</v>
      </c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9"/>
    </row>
    <row r="67" spans="1:108" ht="33" customHeight="1">
      <c r="A67" s="33" t="s">
        <v>416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4"/>
      <c r="AB67" s="35" t="s">
        <v>6</v>
      </c>
      <c r="AC67" s="36"/>
      <c r="AD67" s="36"/>
      <c r="AE67" s="36"/>
      <c r="AF67" s="36"/>
      <c r="AG67" s="36"/>
      <c r="AH67" s="36" t="s">
        <v>268</v>
      </c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29">
        <v>329900</v>
      </c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>
        <v>143100</v>
      </c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37">
        <f t="shared" si="0"/>
        <v>186800</v>
      </c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9"/>
    </row>
    <row r="69" spans="79:91" ht="12"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</row>
  </sheetData>
  <sheetProtection/>
  <mergeCells count="358">
    <mergeCell ref="BY33:CN33"/>
    <mergeCell ref="AB52:AG52"/>
    <mergeCell ref="AH52:BB52"/>
    <mergeCell ref="BC52:BX52"/>
    <mergeCell ref="BY52:CN52"/>
    <mergeCell ref="AB51:AG51"/>
    <mergeCell ref="AH51:BB51"/>
    <mergeCell ref="BC51:BX51"/>
    <mergeCell ref="BY51:CN51"/>
    <mergeCell ref="BC33:BX33"/>
    <mergeCell ref="CO30:DD30"/>
    <mergeCell ref="CO29:DD29"/>
    <mergeCell ref="CO38:DD38"/>
    <mergeCell ref="BY29:CN29"/>
    <mergeCell ref="CO31:DD31"/>
    <mergeCell ref="CO34:DD34"/>
    <mergeCell ref="BY34:CN34"/>
    <mergeCell ref="BY32:CN32"/>
    <mergeCell ref="CO32:DD32"/>
    <mergeCell ref="BY27:CN27"/>
    <mergeCell ref="AH38:BB38"/>
    <mergeCell ref="AH36:BB36"/>
    <mergeCell ref="AH35:BB35"/>
    <mergeCell ref="BC35:BX35"/>
    <mergeCell ref="AH37:BB37"/>
    <mergeCell ref="BC38:BX38"/>
    <mergeCell ref="BC34:BX34"/>
    <mergeCell ref="AH34:BB34"/>
    <mergeCell ref="BC32:BX32"/>
    <mergeCell ref="AH27:BB27"/>
    <mergeCell ref="AH33:BB33"/>
    <mergeCell ref="AH29:BB29"/>
    <mergeCell ref="BC28:BX28"/>
    <mergeCell ref="BC29:BX29"/>
    <mergeCell ref="AH28:BB28"/>
    <mergeCell ref="AH30:BB30"/>
    <mergeCell ref="BC30:BX30"/>
    <mergeCell ref="AH32:BB32"/>
    <mergeCell ref="BC27:BX27"/>
    <mergeCell ref="AB37:AG37"/>
    <mergeCell ref="AB27:AG27"/>
    <mergeCell ref="CO25:DD25"/>
    <mergeCell ref="AH26:BB26"/>
    <mergeCell ref="BY26:CN26"/>
    <mergeCell ref="BC26:BX26"/>
    <mergeCell ref="BY25:CN25"/>
    <mergeCell ref="AH25:BB25"/>
    <mergeCell ref="AH31:BB31"/>
    <mergeCell ref="BC31:BX31"/>
    <mergeCell ref="A37:AA37"/>
    <mergeCell ref="AB53:AG53"/>
    <mergeCell ref="AB43:AG43"/>
    <mergeCell ref="AB24:AG24"/>
    <mergeCell ref="A26:AA26"/>
    <mergeCell ref="A25:AA25"/>
    <mergeCell ref="AB25:AG25"/>
    <mergeCell ref="AB26:AG26"/>
    <mergeCell ref="AB30:AG30"/>
    <mergeCell ref="AB28:AG28"/>
    <mergeCell ref="A32:AA32"/>
    <mergeCell ref="A33:AA33"/>
    <mergeCell ref="AB33:AG33"/>
    <mergeCell ref="AB35:AG35"/>
    <mergeCell ref="AB32:AG32"/>
    <mergeCell ref="CO12:DD12"/>
    <mergeCell ref="A52:AA52"/>
    <mergeCell ref="A51:AA51"/>
    <mergeCell ref="A17:AA17"/>
    <mergeCell ref="AB29:AG29"/>
    <mergeCell ref="A34:AA34"/>
    <mergeCell ref="A35:AA35"/>
    <mergeCell ref="AB34:AG34"/>
    <mergeCell ref="AB36:AG36"/>
    <mergeCell ref="A44:AA44"/>
    <mergeCell ref="A67:AA67"/>
    <mergeCell ref="A15:AA15"/>
    <mergeCell ref="AB15:AG15"/>
    <mergeCell ref="AH15:BB15"/>
    <mergeCell ref="A63:AA63"/>
    <mergeCell ref="A61:AA61"/>
    <mergeCell ref="A58:AA58"/>
    <mergeCell ref="A43:AA43"/>
    <mergeCell ref="A60:AA60"/>
    <mergeCell ref="AH53:BB53"/>
    <mergeCell ref="CO2:DD2"/>
    <mergeCell ref="BA4:BD4"/>
    <mergeCell ref="BE4:BG4"/>
    <mergeCell ref="A2:CM2"/>
    <mergeCell ref="CO3:DD3"/>
    <mergeCell ref="AK4:AZ4"/>
    <mergeCell ref="CO4:DD4"/>
    <mergeCell ref="A66:AA66"/>
    <mergeCell ref="A38:AA38"/>
    <mergeCell ref="A64:AA64"/>
    <mergeCell ref="A55:AA55"/>
    <mergeCell ref="A56:AA56"/>
    <mergeCell ref="A57:AA57"/>
    <mergeCell ref="A62:AA62"/>
    <mergeCell ref="A59:AA59"/>
    <mergeCell ref="A54:AA54"/>
    <mergeCell ref="A46:AA46"/>
    <mergeCell ref="AB19:AG19"/>
    <mergeCell ref="A27:AA27"/>
    <mergeCell ref="A21:AA21"/>
    <mergeCell ref="A65:AA65"/>
    <mergeCell ref="A36:AA36"/>
    <mergeCell ref="A45:AA45"/>
    <mergeCell ref="A53:AA53"/>
    <mergeCell ref="AB38:AG38"/>
    <mergeCell ref="AB31:AG31"/>
    <mergeCell ref="A31:AA31"/>
    <mergeCell ref="A30:AA30"/>
    <mergeCell ref="A16:AA16"/>
    <mergeCell ref="A20:AA20"/>
    <mergeCell ref="A22:AA22"/>
    <mergeCell ref="A29:AA29"/>
    <mergeCell ref="A19:AA19"/>
    <mergeCell ref="A18:AA18"/>
    <mergeCell ref="A28:AA28"/>
    <mergeCell ref="A23:AA23"/>
    <mergeCell ref="A24:AA24"/>
    <mergeCell ref="BC15:BX15"/>
    <mergeCell ref="AH18:BB18"/>
    <mergeCell ref="BC18:BX18"/>
    <mergeCell ref="BC17:BX17"/>
    <mergeCell ref="AH17:BB17"/>
    <mergeCell ref="BC16:BX16"/>
    <mergeCell ref="BC22:BX22"/>
    <mergeCell ref="BC20:BX20"/>
    <mergeCell ref="BC19:BX19"/>
    <mergeCell ref="AB16:AG16"/>
    <mergeCell ref="AH16:BB16"/>
    <mergeCell ref="AB18:AG18"/>
    <mergeCell ref="AB20:AG20"/>
    <mergeCell ref="AB17:AG17"/>
    <mergeCell ref="AH20:BB20"/>
    <mergeCell ref="BC21:BX21"/>
    <mergeCell ref="CO9:DD9"/>
    <mergeCell ref="BY12:CN12"/>
    <mergeCell ref="AH13:BB13"/>
    <mergeCell ref="BC11:BX11"/>
    <mergeCell ref="CO13:DD13"/>
    <mergeCell ref="BC13:BX13"/>
    <mergeCell ref="AH11:BB11"/>
    <mergeCell ref="AH12:BB12"/>
    <mergeCell ref="A10:DD10"/>
    <mergeCell ref="A12:AA12"/>
    <mergeCell ref="AH19:BB19"/>
    <mergeCell ref="CO5:DD5"/>
    <mergeCell ref="CO6:DD6"/>
    <mergeCell ref="BC12:BX12"/>
    <mergeCell ref="S6:BX6"/>
    <mergeCell ref="CO7:DD7"/>
    <mergeCell ref="BY11:CN11"/>
    <mergeCell ref="CO11:DD11"/>
    <mergeCell ref="A7:AA7"/>
    <mergeCell ref="CO8:DD8"/>
    <mergeCell ref="AB7:BX7"/>
    <mergeCell ref="A11:AA11"/>
    <mergeCell ref="AH14:BB14"/>
    <mergeCell ref="BC14:BX14"/>
    <mergeCell ref="A14:AA14"/>
    <mergeCell ref="AB12:AG12"/>
    <mergeCell ref="AB11:AG11"/>
    <mergeCell ref="AB14:AG14"/>
    <mergeCell ref="AB13:AG13"/>
    <mergeCell ref="A13:AA13"/>
    <mergeCell ref="CO14:DD14"/>
    <mergeCell ref="CO15:DD15"/>
    <mergeCell ref="CO16:DD16"/>
    <mergeCell ref="CO33:DD33"/>
    <mergeCell ref="CO22:DD22"/>
    <mergeCell ref="CO23:DD23"/>
    <mergeCell ref="CO24:DD24"/>
    <mergeCell ref="CO28:DD28"/>
    <mergeCell ref="CO27:DD27"/>
    <mergeCell ref="CO26:DD26"/>
    <mergeCell ref="AH59:BB59"/>
    <mergeCell ref="AH43:BB43"/>
    <mergeCell ref="BY38:CN38"/>
    <mergeCell ref="AH44:BB44"/>
    <mergeCell ref="BC46:BX46"/>
    <mergeCell ref="AH46:BB46"/>
    <mergeCell ref="BY46:CN46"/>
    <mergeCell ref="BC53:BX53"/>
    <mergeCell ref="BY53:CN53"/>
    <mergeCell ref="BC58:BX58"/>
    <mergeCell ref="AH60:BB60"/>
    <mergeCell ref="CO43:DD43"/>
    <mergeCell ref="CO59:DD59"/>
    <mergeCell ref="BC59:BX59"/>
    <mergeCell ref="BY59:CN59"/>
    <mergeCell ref="BC54:BX54"/>
    <mergeCell ref="BY54:CN54"/>
    <mergeCell ref="CO54:DD54"/>
    <mergeCell ref="CO52:DD52"/>
    <mergeCell ref="CO51:DD51"/>
    <mergeCell ref="AB62:AG62"/>
    <mergeCell ref="AH63:BB63"/>
    <mergeCell ref="AH62:BB62"/>
    <mergeCell ref="AH61:BB61"/>
    <mergeCell ref="BC60:BX60"/>
    <mergeCell ref="AH64:BB64"/>
    <mergeCell ref="BC62:BX62"/>
    <mergeCell ref="AB60:AG60"/>
    <mergeCell ref="BC61:BX61"/>
    <mergeCell ref="BC64:BX64"/>
    <mergeCell ref="BC63:BX63"/>
    <mergeCell ref="AB61:AG61"/>
    <mergeCell ref="AB64:AG64"/>
    <mergeCell ref="AB63:AG63"/>
    <mergeCell ref="AB59:AG59"/>
    <mergeCell ref="AB54:AG54"/>
    <mergeCell ref="AH54:BB54"/>
    <mergeCell ref="AB44:AG44"/>
    <mergeCell ref="AB46:AG46"/>
    <mergeCell ref="AH45:BB45"/>
    <mergeCell ref="AB45:AG45"/>
    <mergeCell ref="AB58:AG58"/>
    <mergeCell ref="AH58:BB58"/>
    <mergeCell ref="AB55:AG55"/>
    <mergeCell ref="CO60:DD60"/>
    <mergeCell ref="BY61:CN61"/>
    <mergeCell ref="CO61:DD61"/>
    <mergeCell ref="CO63:DD63"/>
    <mergeCell ref="BY60:CN60"/>
    <mergeCell ref="CO62:DD62"/>
    <mergeCell ref="BY63:CN63"/>
    <mergeCell ref="BY62:CN62"/>
    <mergeCell ref="BC67:BX67"/>
    <mergeCell ref="AB67:AG67"/>
    <mergeCell ref="AH67:BB67"/>
    <mergeCell ref="AB65:AG65"/>
    <mergeCell ref="AH65:BB65"/>
    <mergeCell ref="AB66:AG66"/>
    <mergeCell ref="AH66:BB66"/>
    <mergeCell ref="BC66:BX66"/>
    <mergeCell ref="BC65:BX65"/>
    <mergeCell ref="CO67:DD67"/>
    <mergeCell ref="CO64:DD64"/>
    <mergeCell ref="BY65:CN65"/>
    <mergeCell ref="CO65:DD65"/>
    <mergeCell ref="BY67:CN67"/>
    <mergeCell ref="BY64:CN64"/>
    <mergeCell ref="CO66:DD66"/>
    <mergeCell ref="BY66:CN66"/>
    <mergeCell ref="BC24:BX24"/>
    <mergeCell ref="CO37:DD37"/>
    <mergeCell ref="CO36:DD36"/>
    <mergeCell ref="BC45:BX45"/>
    <mergeCell ref="BC36:BX36"/>
    <mergeCell ref="BY36:CN36"/>
    <mergeCell ref="BY37:CN37"/>
    <mergeCell ref="BC37:BX37"/>
    <mergeCell ref="CO35:DD35"/>
    <mergeCell ref="BY28:CN28"/>
    <mergeCell ref="BC23:BX23"/>
    <mergeCell ref="BY43:CN43"/>
    <mergeCell ref="BC43:BX43"/>
    <mergeCell ref="BC44:BX44"/>
    <mergeCell ref="BY44:CN44"/>
    <mergeCell ref="BC25:BX25"/>
    <mergeCell ref="BY31:CN31"/>
    <mergeCell ref="BY35:CN35"/>
    <mergeCell ref="BY24:CN24"/>
    <mergeCell ref="BY30:CN30"/>
    <mergeCell ref="CO58:DD58"/>
    <mergeCell ref="BY58:CN58"/>
    <mergeCell ref="BY45:CN45"/>
    <mergeCell ref="CO46:DD46"/>
    <mergeCell ref="CO55:DD55"/>
    <mergeCell ref="CO56:DD56"/>
    <mergeCell ref="CO57:DD57"/>
    <mergeCell ref="CO53:DD53"/>
    <mergeCell ref="BY47:CN47"/>
    <mergeCell ref="CO47:DD47"/>
    <mergeCell ref="AB21:AG21"/>
    <mergeCell ref="AH21:BB21"/>
    <mergeCell ref="AH24:BB24"/>
    <mergeCell ref="AB22:AG22"/>
    <mergeCell ref="AB23:AG23"/>
    <mergeCell ref="AH22:BB22"/>
    <mergeCell ref="AH23:BB23"/>
    <mergeCell ref="CO20:DD20"/>
    <mergeCell ref="BY20:CN20"/>
    <mergeCell ref="BY23:CN23"/>
    <mergeCell ref="CO21:DD21"/>
    <mergeCell ref="BY22:CN22"/>
    <mergeCell ref="BY21:CN21"/>
    <mergeCell ref="CO19:DD19"/>
    <mergeCell ref="BY14:CN14"/>
    <mergeCell ref="BY13:CN13"/>
    <mergeCell ref="CO18:DD18"/>
    <mergeCell ref="BY18:CN18"/>
    <mergeCell ref="BY17:CN17"/>
    <mergeCell ref="BY15:CN15"/>
    <mergeCell ref="BY19:CN19"/>
    <mergeCell ref="CO17:DD17"/>
    <mergeCell ref="BY16:CN16"/>
    <mergeCell ref="AH55:BB55"/>
    <mergeCell ref="BC55:BX55"/>
    <mergeCell ref="BY55:CN55"/>
    <mergeCell ref="AB56:AG56"/>
    <mergeCell ref="AH56:BB56"/>
    <mergeCell ref="BC56:BX56"/>
    <mergeCell ref="BY56:CN56"/>
    <mergeCell ref="AB57:AG57"/>
    <mergeCell ref="AH57:BB57"/>
    <mergeCell ref="BC57:BX57"/>
    <mergeCell ref="BY57:CN57"/>
    <mergeCell ref="A47:AA47"/>
    <mergeCell ref="AB47:AG47"/>
    <mergeCell ref="AH47:BB47"/>
    <mergeCell ref="BC47:BX47"/>
    <mergeCell ref="A48:AA48"/>
    <mergeCell ref="AB48:AG48"/>
    <mergeCell ref="AH48:BB48"/>
    <mergeCell ref="BC48:BX48"/>
    <mergeCell ref="A49:AA49"/>
    <mergeCell ref="AB49:AG49"/>
    <mergeCell ref="AH49:BB49"/>
    <mergeCell ref="BC49:BX49"/>
    <mergeCell ref="A50:AA50"/>
    <mergeCell ref="AB50:AG50"/>
    <mergeCell ref="AH50:BB50"/>
    <mergeCell ref="BC50:BX50"/>
    <mergeCell ref="BY39:CN39"/>
    <mergeCell ref="CO39:DD39"/>
    <mergeCell ref="A40:AA40"/>
    <mergeCell ref="AB40:AG40"/>
    <mergeCell ref="A39:AA39"/>
    <mergeCell ref="AB39:AG39"/>
    <mergeCell ref="AH39:BB39"/>
    <mergeCell ref="BC39:BX39"/>
    <mergeCell ref="BY40:CN40"/>
    <mergeCell ref="CO40:DD40"/>
    <mergeCell ref="BY50:CN50"/>
    <mergeCell ref="CO50:DD50"/>
    <mergeCell ref="BY48:CN48"/>
    <mergeCell ref="CO48:DD48"/>
    <mergeCell ref="BY49:CN49"/>
    <mergeCell ref="CO49:DD49"/>
    <mergeCell ref="CO44:DD44"/>
    <mergeCell ref="CO45:DD45"/>
    <mergeCell ref="AH41:BB41"/>
    <mergeCell ref="BC41:BX41"/>
    <mergeCell ref="AH40:BB40"/>
    <mergeCell ref="BC40:BX40"/>
    <mergeCell ref="BY41:CN41"/>
    <mergeCell ref="CO41:DD41"/>
    <mergeCell ref="A42:AA42"/>
    <mergeCell ref="AB42:AG42"/>
    <mergeCell ref="AH42:BB42"/>
    <mergeCell ref="BC42:BX42"/>
    <mergeCell ref="BY42:CN42"/>
    <mergeCell ref="CO42:DD42"/>
    <mergeCell ref="A41:AA41"/>
    <mergeCell ref="AB41:AG41"/>
  </mergeCells>
  <printOptions/>
  <pageMargins left="0.71" right="0.24" top="0.3937007874015748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300"/>
  <sheetViews>
    <sheetView tabSelected="1" view="pageLayout" zoomScaleNormal="86" zoomScaleSheetLayoutView="100" workbookViewId="0" topLeftCell="A175">
      <selection activeCell="BY175" sqref="BY175:CN175"/>
    </sheetView>
  </sheetViews>
  <sheetFormatPr defaultColWidth="0.875" defaultRowHeight="12.75"/>
  <cols>
    <col min="1" max="26" width="0.875" style="1" customWidth="1"/>
    <col min="27" max="27" width="8.875" style="1" customWidth="1"/>
    <col min="28" max="53" width="0.875" style="1" customWidth="1"/>
    <col min="54" max="54" width="2.75390625" style="1" customWidth="1"/>
    <col min="55" max="71" width="0.875" style="1" customWidth="1"/>
    <col min="72" max="72" width="0.2421875" style="1" hidden="1" customWidth="1"/>
    <col min="73" max="73" width="0.875" style="1" hidden="1" customWidth="1"/>
    <col min="74" max="74" width="0.12890625" style="1" hidden="1" customWidth="1"/>
    <col min="75" max="76" width="0.875" style="1" hidden="1" customWidth="1"/>
    <col min="77" max="91" width="0.875" style="1" customWidth="1"/>
    <col min="92" max="92" width="0.12890625" style="1" customWidth="1"/>
    <col min="93" max="102" width="0.875" style="1" customWidth="1"/>
    <col min="103" max="103" width="3.00390625" style="1" customWidth="1"/>
    <col min="104" max="104" width="0.12890625" style="1" customWidth="1"/>
    <col min="105" max="105" width="0.37109375" style="1" hidden="1" customWidth="1"/>
    <col min="106" max="106" width="0.875" style="1" hidden="1" customWidth="1"/>
    <col min="107" max="107" width="0.37109375" style="1" hidden="1" customWidth="1"/>
    <col min="108" max="108" width="1.75390625" style="1" hidden="1" customWidth="1"/>
    <col min="109" max="109" width="0.2421875" style="1" hidden="1" customWidth="1"/>
    <col min="110" max="16384" width="0.875" style="1" customWidth="1"/>
  </cols>
  <sheetData>
    <row r="1" ht="12">
      <c r="DD1" s="4" t="s">
        <v>35</v>
      </c>
    </row>
    <row r="2" spans="1:108" s="3" customFormat="1" ht="22.5" customHeight="1">
      <c r="A2" s="126" t="s">
        <v>36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</row>
    <row r="3" spans="1:108" ht="34.5" customHeight="1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45"/>
      <c r="AB3" s="59" t="s">
        <v>2</v>
      </c>
      <c r="AC3" s="104"/>
      <c r="AD3" s="104"/>
      <c r="AE3" s="104"/>
      <c r="AF3" s="104"/>
      <c r="AG3" s="45"/>
      <c r="AH3" s="59" t="s">
        <v>49</v>
      </c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45"/>
      <c r="BC3" s="46" t="s">
        <v>44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 t="s">
        <v>3</v>
      </c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 t="s">
        <v>4</v>
      </c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59"/>
    </row>
    <row r="4" spans="1:108" s="16" customFormat="1" ht="12" customHeight="1" thickBot="1">
      <c r="A4" s="105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67"/>
      <c r="AB4" s="106">
        <v>2</v>
      </c>
      <c r="AC4" s="107"/>
      <c r="AD4" s="107"/>
      <c r="AE4" s="107"/>
      <c r="AF4" s="107"/>
      <c r="AG4" s="108"/>
      <c r="AH4" s="106">
        <v>3</v>
      </c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8"/>
      <c r="BC4" s="50">
        <v>4</v>
      </c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>
        <v>5</v>
      </c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>
        <v>6</v>
      </c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81"/>
    </row>
    <row r="5" spans="1:149" ht="14.25" customHeight="1">
      <c r="A5" s="24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109" t="s">
        <v>16</v>
      </c>
      <c r="AC5" s="110"/>
      <c r="AD5" s="110"/>
      <c r="AE5" s="110"/>
      <c r="AF5" s="110"/>
      <c r="AG5" s="111"/>
      <c r="AH5" s="112" t="s">
        <v>7</v>
      </c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1"/>
      <c r="BC5" s="41">
        <f>BC7+BC105+BC125+BC145+BC171+BC219+BC284+BC273</f>
        <v>8117100</v>
      </c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>
        <f>BY7+BY105+BY125+BY171+BY219</f>
        <v>1189719.51</v>
      </c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113">
        <f>BC5-BY5</f>
        <v>6927380.49</v>
      </c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5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</row>
    <row r="6" spans="1:145" ht="13.5" customHeight="1">
      <c r="A6" s="127" t="s">
        <v>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8"/>
      <c r="AB6" s="119"/>
      <c r="AC6" s="120"/>
      <c r="AD6" s="120"/>
      <c r="AE6" s="120"/>
      <c r="AF6" s="120"/>
      <c r="AG6" s="121"/>
      <c r="AH6" s="125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1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116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8"/>
      <c r="DQ6" s="26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1:150" ht="18" customHeight="1">
      <c r="A7" s="82" t="s">
        <v>83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3"/>
      <c r="AB7" s="122" t="s">
        <v>16</v>
      </c>
      <c r="AC7" s="78"/>
      <c r="AD7" s="78"/>
      <c r="AE7" s="78"/>
      <c r="AF7" s="78"/>
      <c r="AG7" s="123"/>
      <c r="AH7" s="124" t="s">
        <v>84</v>
      </c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123"/>
      <c r="BC7" s="37">
        <f>BC8+BC22+BC88+BC95</f>
        <v>4038800</v>
      </c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>
        <f>BY8+BY22</f>
        <v>593587.53</v>
      </c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85">
        <f>BC7-BY7</f>
        <v>3445212.4699999997</v>
      </c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7"/>
      <c r="DN7" s="27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</row>
    <row r="8" spans="1:108" ht="45.75" customHeight="1">
      <c r="A8" s="33" t="s">
        <v>85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88" t="s">
        <v>16</v>
      </c>
      <c r="AC8" s="89"/>
      <c r="AD8" s="89"/>
      <c r="AE8" s="89"/>
      <c r="AF8" s="89"/>
      <c r="AG8" s="90"/>
      <c r="AH8" s="91" t="s">
        <v>86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90"/>
      <c r="BC8" s="29">
        <f>BC9</f>
        <v>707800</v>
      </c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>
        <f>BY10</f>
        <v>111041.34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85">
        <f aca="true" t="shared" si="0" ref="CO8:CO57">BC8-BY8</f>
        <v>596758.66</v>
      </c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7"/>
    </row>
    <row r="9" spans="1:108" ht="23.25" customHeight="1">
      <c r="A9" s="33" t="s">
        <v>218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4"/>
      <c r="AB9" s="88" t="s">
        <v>16</v>
      </c>
      <c r="AC9" s="89"/>
      <c r="AD9" s="89"/>
      <c r="AE9" s="89"/>
      <c r="AF9" s="89"/>
      <c r="AG9" s="90"/>
      <c r="AH9" s="91" t="s">
        <v>219</v>
      </c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90"/>
      <c r="BC9" s="29">
        <f>BC10</f>
        <v>707800</v>
      </c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>
        <f>BY10</f>
        <v>111041.34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85">
        <f t="shared" si="0"/>
        <v>596758.66</v>
      </c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7"/>
    </row>
    <row r="10" spans="1:108" ht="21.75" customHeight="1">
      <c r="A10" s="33" t="s">
        <v>87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4"/>
      <c r="AB10" s="88" t="s">
        <v>16</v>
      </c>
      <c r="AC10" s="89"/>
      <c r="AD10" s="89"/>
      <c r="AE10" s="89"/>
      <c r="AF10" s="89"/>
      <c r="AG10" s="90"/>
      <c r="AH10" s="91" t="s">
        <v>88</v>
      </c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90"/>
      <c r="BC10" s="29">
        <f>BC12+BC17</f>
        <v>707800</v>
      </c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>
        <f>BY11</f>
        <v>111041.34</v>
      </c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85">
        <f t="shared" si="0"/>
        <v>596758.66</v>
      </c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7"/>
    </row>
    <row r="11" spans="1:108" ht="35.25" customHeight="1">
      <c r="A11" s="33" t="s">
        <v>472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/>
      <c r="AB11" s="88" t="s">
        <v>16</v>
      </c>
      <c r="AC11" s="89"/>
      <c r="AD11" s="89"/>
      <c r="AE11" s="89"/>
      <c r="AF11" s="89"/>
      <c r="AG11" s="90"/>
      <c r="AH11" s="91" t="s">
        <v>489</v>
      </c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90"/>
      <c r="BC11" s="29">
        <f>BC10</f>
        <v>707800</v>
      </c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>
        <f>BY12</f>
        <v>111041.34</v>
      </c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85">
        <f t="shared" si="0"/>
        <v>596758.66</v>
      </c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7"/>
    </row>
    <row r="12" spans="1:108" ht="24" customHeight="1">
      <c r="A12" s="33" t="s">
        <v>310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4"/>
      <c r="AB12" s="88" t="s">
        <v>16</v>
      </c>
      <c r="AC12" s="89"/>
      <c r="AD12" s="89"/>
      <c r="AE12" s="89"/>
      <c r="AF12" s="89"/>
      <c r="AG12" s="90"/>
      <c r="AH12" s="91" t="s">
        <v>311</v>
      </c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90"/>
      <c r="BC12" s="29">
        <f>BC13</f>
        <v>682500</v>
      </c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>
        <f>BY14</f>
        <v>111041.34</v>
      </c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85">
        <f t="shared" si="0"/>
        <v>571458.66</v>
      </c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7"/>
    </row>
    <row r="13" spans="1:108" ht="15.75" customHeight="1">
      <c r="A13" s="33" t="s">
        <v>204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88" t="s">
        <v>16</v>
      </c>
      <c r="AC13" s="89"/>
      <c r="AD13" s="89"/>
      <c r="AE13" s="89"/>
      <c r="AF13" s="89"/>
      <c r="AG13" s="90"/>
      <c r="AH13" s="91" t="s">
        <v>312</v>
      </c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90"/>
      <c r="BC13" s="29">
        <f>BC14</f>
        <v>682500</v>
      </c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>
        <f>BY14</f>
        <v>111041.34</v>
      </c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85">
        <f t="shared" si="0"/>
        <v>571458.66</v>
      </c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7"/>
    </row>
    <row r="14" spans="1:108" ht="22.5" customHeight="1">
      <c r="A14" s="33" t="s">
        <v>89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4"/>
      <c r="AB14" s="88" t="s">
        <v>16</v>
      </c>
      <c r="AC14" s="89"/>
      <c r="AD14" s="89"/>
      <c r="AE14" s="89"/>
      <c r="AF14" s="89"/>
      <c r="AG14" s="90"/>
      <c r="AH14" s="91" t="s">
        <v>313</v>
      </c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90"/>
      <c r="BC14" s="29">
        <f>BC15+BC16</f>
        <v>682500</v>
      </c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>
        <f>BY15+BY16</f>
        <v>111041.34</v>
      </c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85">
        <f t="shared" si="0"/>
        <v>571458.66</v>
      </c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7"/>
    </row>
    <row r="15" spans="1:108" ht="17.25" customHeight="1">
      <c r="A15" s="33" t="s">
        <v>90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4"/>
      <c r="AB15" s="88" t="s">
        <v>16</v>
      </c>
      <c r="AC15" s="89"/>
      <c r="AD15" s="89"/>
      <c r="AE15" s="89"/>
      <c r="AF15" s="89"/>
      <c r="AG15" s="90"/>
      <c r="AH15" s="91" t="s">
        <v>282</v>
      </c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90"/>
      <c r="BC15" s="29">
        <v>525000</v>
      </c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>
        <v>89152</v>
      </c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85">
        <f t="shared" si="0"/>
        <v>435848</v>
      </c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7"/>
    </row>
    <row r="16" spans="1:108" ht="24" customHeight="1">
      <c r="A16" s="33" t="s">
        <v>92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4"/>
      <c r="AB16" s="88" t="s">
        <v>16</v>
      </c>
      <c r="AC16" s="89"/>
      <c r="AD16" s="89"/>
      <c r="AE16" s="89"/>
      <c r="AF16" s="89"/>
      <c r="AG16" s="90"/>
      <c r="AH16" s="91" t="s">
        <v>314</v>
      </c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90"/>
      <c r="BC16" s="29">
        <v>157500</v>
      </c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>
        <v>21889.34</v>
      </c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85">
        <f t="shared" si="0"/>
        <v>135610.66</v>
      </c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7"/>
    </row>
    <row r="17" spans="1:108" ht="23.25" customHeight="1">
      <c r="A17" s="33" t="s">
        <v>315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4"/>
      <c r="AB17" s="88" t="s">
        <v>16</v>
      </c>
      <c r="AC17" s="89"/>
      <c r="AD17" s="89"/>
      <c r="AE17" s="89"/>
      <c r="AF17" s="89"/>
      <c r="AG17" s="90"/>
      <c r="AH17" s="91" t="s">
        <v>316</v>
      </c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90"/>
      <c r="BC17" s="29">
        <f>BC18</f>
        <v>25300</v>
      </c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 t="str">
        <f>BY18</f>
        <v>-</v>
      </c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85">
        <f>BC17</f>
        <v>25300</v>
      </c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7"/>
    </row>
    <row r="18" spans="1:108" ht="18" customHeight="1">
      <c r="A18" s="33" t="s">
        <v>204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88" t="s">
        <v>16</v>
      </c>
      <c r="AC18" s="89"/>
      <c r="AD18" s="89"/>
      <c r="AE18" s="89"/>
      <c r="AF18" s="89"/>
      <c r="AG18" s="90"/>
      <c r="AH18" s="91" t="s">
        <v>317</v>
      </c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90"/>
      <c r="BC18" s="29">
        <f>BC19</f>
        <v>25300</v>
      </c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 t="str">
        <f>BY19</f>
        <v>-</v>
      </c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85">
        <f>BC18</f>
        <v>25300</v>
      </c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7"/>
    </row>
    <row r="19" spans="1:108" ht="22.5" customHeight="1">
      <c r="A19" s="33" t="s">
        <v>89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4"/>
      <c r="AB19" s="88" t="s">
        <v>16</v>
      </c>
      <c r="AC19" s="89"/>
      <c r="AD19" s="89"/>
      <c r="AE19" s="89"/>
      <c r="AF19" s="89"/>
      <c r="AG19" s="90"/>
      <c r="AH19" s="91" t="s">
        <v>318</v>
      </c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90"/>
      <c r="BC19" s="29">
        <f>BC20+BC21</f>
        <v>25300</v>
      </c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 t="s">
        <v>177</v>
      </c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85">
        <f>BC19</f>
        <v>25300</v>
      </c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7"/>
    </row>
    <row r="20" spans="1:108" ht="17.25" customHeight="1">
      <c r="A20" s="33" t="s">
        <v>91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4"/>
      <c r="AB20" s="88" t="s">
        <v>16</v>
      </c>
      <c r="AC20" s="89"/>
      <c r="AD20" s="89"/>
      <c r="AE20" s="89"/>
      <c r="AF20" s="89"/>
      <c r="AG20" s="90"/>
      <c r="AH20" s="91" t="s">
        <v>319</v>
      </c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90"/>
      <c r="BC20" s="29">
        <v>17400</v>
      </c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 t="s">
        <v>177</v>
      </c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85">
        <f>BC20</f>
        <v>17400</v>
      </c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7"/>
    </row>
    <row r="21" spans="1:108" ht="24" customHeight="1">
      <c r="A21" s="33" t="s">
        <v>92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4"/>
      <c r="AB21" s="88" t="s">
        <v>16</v>
      </c>
      <c r="AC21" s="89"/>
      <c r="AD21" s="89"/>
      <c r="AE21" s="89"/>
      <c r="AF21" s="89"/>
      <c r="AG21" s="90"/>
      <c r="AH21" s="91" t="s">
        <v>498</v>
      </c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90"/>
      <c r="BC21" s="29">
        <v>7900</v>
      </c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 t="s">
        <v>177</v>
      </c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85">
        <f>BC21</f>
        <v>7900</v>
      </c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7"/>
    </row>
    <row r="22" spans="1:136" ht="69.75" customHeight="1">
      <c r="A22" s="33" t="s">
        <v>93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  <c r="AB22" s="88" t="s">
        <v>16</v>
      </c>
      <c r="AC22" s="89"/>
      <c r="AD22" s="89"/>
      <c r="AE22" s="89"/>
      <c r="AF22" s="89"/>
      <c r="AG22" s="90"/>
      <c r="AH22" s="91" t="s">
        <v>94</v>
      </c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90"/>
      <c r="BC22" s="29">
        <f>BC23+BC66+BC74</f>
        <v>2981000</v>
      </c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>
        <f>BY23+BY74+BY66</f>
        <v>482546.19000000006</v>
      </c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85">
        <f t="shared" si="0"/>
        <v>2498453.81</v>
      </c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7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</row>
    <row r="23" spans="1:137" ht="46.5" customHeight="1">
      <c r="A23" s="33" t="s">
        <v>221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  <c r="AB23" s="88" t="s">
        <v>16</v>
      </c>
      <c r="AC23" s="89"/>
      <c r="AD23" s="89"/>
      <c r="AE23" s="89"/>
      <c r="AF23" s="89"/>
      <c r="AG23" s="90"/>
      <c r="AH23" s="91" t="s">
        <v>220</v>
      </c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90"/>
      <c r="BC23" s="29">
        <f>BC24</f>
        <v>2795100</v>
      </c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>
        <f>BY24</f>
        <v>448046.19000000006</v>
      </c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85">
        <f t="shared" si="0"/>
        <v>2347053.81</v>
      </c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7"/>
      <c r="DN23" s="26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</row>
    <row r="24" spans="1:108" ht="17.25" customHeight="1">
      <c r="A24" s="33" t="s">
        <v>95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4"/>
      <c r="AB24" s="88" t="s">
        <v>16</v>
      </c>
      <c r="AC24" s="89"/>
      <c r="AD24" s="89"/>
      <c r="AE24" s="89"/>
      <c r="AF24" s="89"/>
      <c r="AG24" s="90"/>
      <c r="AH24" s="91" t="s">
        <v>96</v>
      </c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90"/>
      <c r="BC24" s="29">
        <f>BC25+BC37+BC58</f>
        <v>2795100</v>
      </c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>
        <f>BY25+BY37+BY58</f>
        <v>448046.19000000006</v>
      </c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85">
        <f t="shared" si="0"/>
        <v>2347053.81</v>
      </c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7"/>
    </row>
    <row r="25" spans="1:108" ht="78.75" customHeight="1">
      <c r="A25" s="33" t="s">
        <v>488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88" t="s">
        <v>16</v>
      </c>
      <c r="AC25" s="89"/>
      <c r="AD25" s="89"/>
      <c r="AE25" s="89"/>
      <c r="AF25" s="89"/>
      <c r="AG25" s="90"/>
      <c r="AH25" s="91" t="s">
        <v>487</v>
      </c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90"/>
      <c r="BC25" s="29">
        <f>BC26</f>
        <v>2336000</v>
      </c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>
        <f>BY26</f>
        <v>342769.91000000003</v>
      </c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85">
        <f t="shared" si="0"/>
        <v>1993230.0899999999</v>
      </c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7"/>
    </row>
    <row r="26" spans="1:108" ht="36" customHeight="1">
      <c r="A26" s="33" t="s">
        <v>472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4"/>
      <c r="AB26" s="88" t="s">
        <v>16</v>
      </c>
      <c r="AC26" s="89"/>
      <c r="AD26" s="89"/>
      <c r="AE26" s="89"/>
      <c r="AF26" s="89"/>
      <c r="AG26" s="90"/>
      <c r="AH26" s="91" t="s">
        <v>486</v>
      </c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90"/>
      <c r="BC26" s="29">
        <f>BC27+BC32</f>
        <v>2336000</v>
      </c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>
        <f>BY27</f>
        <v>342769.91000000003</v>
      </c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85">
        <f t="shared" si="0"/>
        <v>1993230.0899999999</v>
      </c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7"/>
    </row>
    <row r="27" spans="1:108" ht="24" customHeight="1">
      <c r="A27" s="33" t="s">
        <v>310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4"/>
      <c r="AB27" s="88" t="s">
        <v>16</v>
      </c>
      <c r="AC27" s="89"/>
      <c r="AD27" s="89"/>
      <c r="AE27" s="89"/>
      <c r="AF27" s="89"/>
      <c r="AG27" s="90"/>
      <c r="AH27" s="91" t="s">
        <v>320</v>
      </c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90"/>
      <c r="BC27" s="29">
        <f>BC28</f>
        <v>2235600</v>
      </c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>
        <f>BY28</f>
        <v>342769.91000000003</v>
      </c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85">
        <f t="shared" si="0"/>
        <v>1892830.0899999999</v>
      </c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7"/>
    </row>
    <row r="28" spans="1:108" ht="14.25" customHeight="1">
      <c r="A28" s="33" t="s">
        <v>204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4"/>
      <c r="AB28" s="88" t="s">
        <v>16</v>
      </c>
      <c r="AC28" s="89"/>
      <c r="AD28" s="89"/>
      <c r="AE28" s="89"/>
      <c r="AF28" s="89"/>
      <c r="AG28" s="90"/>
      <c r="AH28" s="91" t="s">
        <v>321</v>
      </c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90"/>
      <c r="BC28" s="29">
        <f>BC29</f>
        <v>2235600</v>
      </c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>
        <f>BY29</f>
        <v>342769.91000000003</v>
      </c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85">
        <f t="shared" si="0"/>
        <v>1892830.0899999999</v>
      </c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7"/>
    </row>
    <row r="29" spans="1:108" ht="23.25" customHeight="1">
      <c r="A29" s="33" t="s">
        <v>89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4"/>
      <c r="AB29" s="88" t="s">
        <v>16</v>
      </c>
      <c r="AC29" s="89"/>
      <c r="AD29" s="89"/>
      <c r="AE29" s="89"/>
      <c r="AF29" s="89"/>
      <c r="AG29" s="90"/>
      <c r="AH29" s="91" t="s">
        <v>322</v>
      </c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/>
      <c r="BC29" s="29">
        <f>BC30+BC31</f>
        <v>2235600</v>
      </c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>
        <f>BY30+BY31</f>
        <v>342769.91000000003</v>
      </c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85">
        <f t="shared" si="0"/>
        <v>1892830.0899999999</v>
      </c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7"/>
    </row>
    <row r="30" spans="1:108" ht="17.25" customHeight="1">
      <c r="A30" s="33" t="s">
        <v>90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88" t="s">
        <v>16</v>
      </c>
      <c r="AC30" s="89"/>
      <c r="AD30" s="89"/>
      <c r="AE30" s="89"/>
      <c r="AF30" s="89"/>
      <c r="AG30" s="90"/>
      <c r="AH30" s="91" t="s">
        <v>281</v>
      </c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90"/>
      <c r="BC30" s="29">
        <v>1727000</v>
      </c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>
        <v>256646.98</v>
      </c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85">
        <f t="shared" si="0"/>
        <v>1470353.02</v>
      </c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7"/>
    </row>
    <row r="31" spans="1:108" ht="21" customHeight="1">
      <c r="A31" s="33" t="s">
        <v>92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4"/>
      <c r="AB31" s="88" t="s">
        <v>16</v>
      </c>
      <c r="AC31" s="89"/>
      <c r="AD31" s="89"/>
      <c r="AE31" s="89"/>
      <c r="AF31" s="89"/>
      <c r="AG31" s="90"/>
      <c r="AH31" s="91" t="s">
        <v>323</v>
      </c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90"/>
      <c r="BC31" s="29">
        <v>508600</v>
      </c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>
        <v>86122.93</v>
      </c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85">
        <f t="shared" si="0"/>
        <v>422477.07</v>
      </c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7"/>
    </row>
    <row r="32" spans="1:108" ht="24" customHeight="1">
      <c r="A32" s="33" t="s">
        <v>315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88" t="s">
        <v>16</v>
      </c>
      <c r="AC32" s="89"/>
      <c r="AD32" s="89"/>
      <c r="AE32" s="89"/>
      <c r="AF32" s="89"/>
      <c r="AG32" s="90"/>
      <c r="AH32" s="91" t="s">
        <v>324</v>
      </c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90"/>
      <c r="BC32" s="29">
        <f>BC33</f>
        <v>100400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 t="str">
        <f>BY33</f>
        <v>-</v>
      </c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85">
        <f>BC32</f>
        <v>100400</v>
      </c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7"/>
    </row>
    <row r="33" spans="1:108" ht="18" customHeight="1">
      <c r="A33" s="33" t="s">
        <v>204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4"/>
      <c r="AB33" s="88" t="s">
        <v>16</v>
      </c>
      <c r="AC33" s="89"/>
      <c r="AD33" s="89"/>
      <c r="AE33" s="89"/>
      <c r="AF33" s="89"/>
      <c r="AG33" s="90"/>
      <c r="AH33" s="91" t="s">
        <v>325</v>
      </c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90"/>
      <c r="BC33" s="29">
        <f>BC34</f>
        <v>100400</v>
      </c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 t="str">
        <f>BY34</f>
        <v>-</v>
      </c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85">
        <f>BC33</f>
        <v>100400</v>
      </c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7"/>
    </row>
    <row r="34" spans="1:108" ht="24.75" customHeight="1">
      <c r="A34" s="33" t="s">
        <v>89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4"/>
      <c r="AB34" s="88" t="s">
        <v>16</v>
      </c>
      <c r="AC34" s="89"/>
      <c r="AD34" s="89"/>
      <c r="AE34" s="89"/>
      <c r="AF34" s="89"/>
      <c r="AG34" s="90"/>
      <c r="AH34" s="91" t="s">
        <v>326</v>
      </c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90"/>
      <c r="BC34" s="29">
        <f>BC35+BC36</f>
        <v>100400</v>
      </c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 t="str">
        <f>BY35</f>
        <v>-</v>
      </c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85">
        <f>BC34</f>
        <v>100400</v>
      </c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7"/>
    </row>
    <row r="35" spans="1:108" ht="17.25" customHeight="1">
      <c r="A35" s="33" t="s">
        <v>91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4"/>
      <c r="AB35" s="88" t="s">
        <v>16</v>
      </c>
      <c r="AC35" s="89"/>
      <c r="AD35" s="89"/>
      <c r="AE35" s="89"/>
      <c r="AF35" s="89"/>
      <c r="AG35" s="90"/>
      <c r="AH35" s="91" t="s">
        <v>327</v>
      </c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90"/>
      <c r="BC35" s="29">
        <v>77100</v>
      </c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 t="s">
        <v>177</v>
      </c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85">
        <f>BC35</f>
        <v>77100</v>
      </c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7"/>
    </row>
    <row r="36" spans="1:108" ht="23.25" customHeight="1">
      <c r="A36" s="33" t="s">
        <v>92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4"/>
      <c r="AB36" s="88" t="s">
        <v>16</v>
      </c>
      <c r="AC36" s="89"/>
      <c r="AD36" s="89"/>
      <c r="AE36" s="89"/>
      <c r="AF36" s="89"/>
      <c r="AG36" s="90"/>
      <c r="AH36" s="91" t="s">
        <v>497</v>
      </c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90"/>
      <c r="BC36" s="29">
        <v>23300</v>
      </c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 t="s">
        <v>177</v>
      </c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85">
        <f>BC36</f>
        <v>23300</v>
      </c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7"/>
    </row>
    <row r="37" spans="1:108" ht="15" customHeight="1">
      <c r="A37" s="33" t="s">
        <v>204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4"/>
      <c r="AB37" s="88" t="s">
        <v>16</v>
      </c>
      <c r="AC37" s="89"/>
      <c r="AD37" s="89"/>
      <c r="AE37" s="89"/>
      <c r="AF37" s="89"/>
      <c r="AG37" s="90"/>
      <c r="AH37" s="91" t="s">
        <v>485</v>
      </c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C37" s="29">
        <f>BC38</f>
        <v>439200</v>
      </c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>
        <f>BY38</f>
        <v>100224.58</v>
      </c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85">
        <f t="shared" si="0"/>
        <v>338975.42</v>
      </c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7"/>
    </row>
    <row r="38" spans="1:108" ht="36.75" customHeight="1">
      <c r="A38" s="33" t="s">
        <v>436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4"/>
      <c r="AB38" s="88" t="s">
        <v>16</v>
      </c>
      <c r="AC38" s="89"/>
      <c r="AD38" s="89"/>
      <c r="AE38" s="89"/>
      <c r="AF38" s="89"/>
      <c r="AG38" s="90"/>
      <c r="AH38" s="91" t="s">
        <v>484</v>
      </c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90"/>
      <c r="BC38" s="29">
        <f>BC39+BC47</f>
        <v>439200</v>
      </c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>
        <f>BY39+BY47</f>
        <v>100224.58</v>
      </c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85">
        <f t="shared" si="0"/>
        <v>338975.42</v>
      </c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7"/>
    </row>
    <row r="39" spans="1:108" ht="36.75" customHeight="1">
      <c r="A39" s="33" t="s">
        <v>303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  <c r="AB39" s="88" t="s">
        <v>16</v>
      </c>
      <c r="AC39" s="89"/>
      <c r="AD39" s="89"/>
      <c r="AE39" s="89"/>
      <c r="AF39" s="89"/>
      <c r="AG39" s="90"/>
      <c r="AH39" s="91" t="s">
        <v>328</v>
      </c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90"/>
      <c r="BC39" s="29">
        <f>BC40+BC45</f>
        <v>191000</v>
      </c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>
        <f>BY40+BY45</f>
        <v>39631.97</v>
      </c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85">
        <f t="shared" si="0"/>
        <v>151368.03</v>
      </c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7"/>
    </row>
    <row r="40" spans="1:108" ht="13.5" customHeight="1">
      <c r="A40" s="33" t="s">
        <v>204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4"/>
      <c r="AB40" s="88" t="s">
        <v>16</v>
      </c>
      <c r="AC40" s="89"/>
      <c r="AD40" s="89"/>
      <c r="AE40" s="89"/>
      <c r="AF40" s="89"/>
      <c r="AG40" s="90"/>
      <c r="AH40" s="91" t="s">
        <v>329</v>
      </c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90"/>
      <c r="BC40" s="30">
        <f>BC41</f>
        <v>171500</v>
      </c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84"/>
      <c r="BY40" s="30">
        <f>BY41</f>
        <v>20320.97</v>
      </c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84"/>
      <c r="CO40" s="85">
        <f t="shared" si="0"/>
        <v>151179.03</v>
      </c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7"/>
    </row>
    <row r="41" spans="1:108" ht="13.5" customHeight="1">
      <c r="A41" s="33" t="s">
        <v>97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88" t="s">
        <v>16</v>
      </c>
      <c r="AC41" s="89"/>
      <c r="AD41" s="89"/>
      <c r="AE41" s="89"/>
      <c r="AF41" s="89"/>
      <c r="AG41" s="90"/>
      <c r="AH41" s="91" t="s">
        <v>330</v>
      </c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90"/>
      <c r="BC41" s="30">
        <f>BC44+BC42+BC43</f>
        <v>171500</v>
      </c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84"/>
      <c r="BY41" s="30">
        <f>BY42+BY43+BY44</f>
        <v>20320.97</v>
      </c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84"/>
      <c r="CO41" s="85">
        <f t="shared" si="0"/>
        <v>151179.03</v>
      </c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7"/>
    </row>
    <row r="42" spans="1:108" ht="13.5" customHeight="1">
      <c r="A42" s="33" t="s">
        <v>98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4"/>
      <c r="AB42" s="88" t="s">
        <v>16</v>
      </c>
      <c r="AC42" s="89"/>
      <c r="AD42" s="89"/>
      <c r="AE42" s="89"/>
      <c r="AF42" s="89"/>
      <c r="AG42" s="90"/>
      <c r="AH42" s="91" t="s">
        <v>496</v>
      </c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90"/>
      <c r="BC42" s="29">
        <v>23000</v>
      </c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>
        <v>3125.72</v>
      </c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85">
        <f t="shared" si="0"/>
        <v>19874.28</v>
      </c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7"/>
    </row>
    <row r="43" spans="1:108" ht="24" customHeight="1">
      <c r="A43" s="33" t="s">
        <v>101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4"/>
      <c r="AB43" s="88" t="s">
        <v>16</v>
      </c>
      <c r="AC43" s="89"/>
      <c r="AD43" s="89"/>
      <c r="AE43" s="89"/>
      <c r="AF43" s="89"/>
      <c r="AG43" s="90"/>
      <c r="AH43" s="91" t="s">
        <v>500</v>
      </c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90"/>
      <c r="BC43" s="29">
        <v>9000</v>
      </c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>
        <v>2750</v>
      </c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85">
        <f>BC43-BY43</f>
        <v>6250</v>
      </c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7"/>
    </row>
    <row r="44" spans="1:108" ht="13.5" customHeight="1">
      <c r="A44" s="33" t="s">
        <v>102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88" t="s">
        <v>16</v>
      </c>
      <c r="AC44" s="89"/>
      <c r="AD44" s="89"/>
      <c r="AE44" s="89"/>
      <c r="AF44" s="89"/>
      <c r="AG44" s="90"/>
      <c r="AH44" s="91" t="s">
        <v>280</v>
      </c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90"/>
      <c r="BC44" s="29">
        <v>139500</v>
      </c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>
        <v>14445.25</v>
      </c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85">
        <f>BC44-BY44</f>
        <v>125054.75</v>
      </c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7"/>
    </row>
    <row r="45" spans="1:108" ht="21.75" customHeight="1">
      <c r="A45" s="33" t="s">
        <v>205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4"/>
      <c r="AB45" s="88" t="s">
        <v>16</v>
      </c>
      <c r="AC45" s="89"/>
      <c r="AD45" s="89"/>
      <c r="AE45" s="89"/>
      <c r="AF45" s="89"/>
      <c r="AG45" s="90"/>
      <c r="AH45" s="91" t="s">
        <v>540</v>
      </c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90"/>
      <c r="BC45" s="29">
        <f>BC46</f>
        <v>19500</v>
      </c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>
        <f>BY46</f>
        <v>19311</v>
      </c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85">
        <f>BC45-BY45</f>
        <v>189</v>
      </c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7"/>
    </row>
    <row r="46" spans="1:108" ht="24.75" customHeight="1">
      <c r="A46" s="33" t="s">
        <v>216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4"/>
      <c r="AB46" s="88" t="s">
        <v>16</v>
      </c>
      <c r="AC46" s="89"/>
      <c r="AD46" s="89"/>
      <c r="AE46" s="89"/>
      <c r="AF46" s="89"/>
      <c r="AG46" s="90"/>
      <c r="AH46" s="91" t="s">
        <v>539</v>
      </c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90"/>
      <c r="BC46" s="29">
        <v>19500</v>
      </c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>
        <v>19311</v>
      </c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85">
        <f>BC46-BY46</f>
        <v>189</v>
      </c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7"/>
    </row>
    <row r="47" spans="1:108" ht="36.75" customHeight="1">
      <c r="A47" s="33" t="s">
        <v>303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4"/>
      <c r="AB47" s="88" t="s">
        <v>16</v>
      </c>
      <c r="AC47" s="89"/>
      <c r="AD47" s="89"/>
      <c r="AE47" s="89"/>
      <c r="AF47" s="89"/>
      <c r="AG47" s="90"/>
      <c r="AH47" s="91" t="s">
        <v>331</v>
      </c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90"/>
      <c r="BC47" s="29">
        <f>BC48+BC55</f>
        <v>248200</v>
      </c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>
        <f>BY48+BY55</f>
        <v>60592.61</v>
      </c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85">
        <f t="shared" si="0"/>
        <v>187607.39</v>
      </c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7"/>
    </row>
    <row r="48" spans="1:108" ht="17.25" customHeight="1">
      <c r="A48" s="33" t="s">
        <v>204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4"/>
      <c r="AB48" s="88" t="s">
        <v>16</v>
      </c>
      <c r="AC48" s="89"/>
      <c r="AD48" s="89"/>
      <c r="AE48" s="89"/>
      <c r="AF48" s="89"/>
      <c r="AG48" s="90"/>
      <c r="AH48" s="91" t="s">
        <v>332</v>
      </c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90"/>
      <c r="BC48" s="30">
        <f>BC49</f>
        <v>165000</v>
      </c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84"/>
      <c r="BY48" s="30">
        <f>BY49</f>
        <v>27210.98</v>
      </c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84"/>
      <c r="CO48" s="85">
        <f t="shared" si="0"/>
        <v>137789.02</v>
      </c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7"/>
    </row>
    <row r="49" spans="1:108" ht="17.25" customHeight="1">
      <c r="A49" s="33" t="s">
        <v>97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88" t="s">
        <v>16</v>
      </c>
      <c r="AC49" s="89"/>
      <c r="AD49" s="89"/>
      <c r="AE49" s="89"/>
      <c r="AF49" s="89"/>
      <c r="AG49" s="90"/>
      <c r="AH49" s="91" t="s">
        <v>333</v>
      </c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90"/>
      <c r="BC49" s="30">
        <f>BC50+BC51+BC52+BC53+BC54</f>
        <v>165000</v>
      </c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84"/>
      <c r="BY49" s="30">
        <f>BY50+BY53+BY54+BY51+BY52</f>
        <v>27210.98</v>
      </c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84"/>
      <c r="CO49" s="85">
        <f t="shared" si="0"/>
        <v>137789.02</v>
      </c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7"/>
    </row>
    <row r="50" spans="1:108" ht="17.25" customHeight="1">
      <c r="A50" s="33" t="s">
        <v>98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4"/>
      <c r="AB50" s="88" t="s">
        <v>16</v>
      </c>
      <c r="AC50" s="89"/>
      <c r="AD50" s="89"/>
      <c r="AE50" s="89"/>
      <c r="AF50" s="89"/>
      <c r="AG50" s="90"/>
      <c r="AH50" s="91" t="s">
        <v>279</v>
      </c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90"/>
      <c r="BC50" s="29">
        <v>5000</v>
      </c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>
        <v>1211.72</v>
      </c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85">
        <f t="shared" si="0"/>
        <v>3788.2799999999997</v>
      </c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7"/>
    </row>
    <row r="51" spans="1:108" ht="17.25" customHeight="1">
      <c r="A51" s="33" t="s">
        <v>99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4"/>
      <c r="AB51" s="88" t="s">
        <v>16</v>
      </c>
      <c r="AC51" s="89"/>
      <c r="AD51" s="89"/>
      <c r="AE51" s="89"/>
      <c r="AF51" s="89"/>
      <c r="AG51" s="90"/>
      <c r="AH51" s="91" t="s">
        <v>278</v>
      </c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90"/>
      <c r="BC51" s="29">
        <v>10000</v>
      </c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>
        <v>1270</v>
      </c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85">
        <f>BC51-BY51</f>
        <v>8730</v>
      </c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7"/>
    </row>
    <row r="52" spans="1:108" ht="17.25" customHeight="1">
      <c r="A52" s="33" t="s">
        <v>100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4"/>
      <c r="AB52" s="88" t="s">
        <v>16</v>
      </c>
      <c r="AC52" s="89"/>
      <c r="AD52" s="89"/>
      <c r="AE52" s="89"/>
      <c r="AF52" s="89"/>
      <c r="AG52" s="90"/>
      <c r="AH52" s="91" t="s">
        <v>277</v>
      </c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90"/>
      <c r="BC52" s="29">
        <v>79400</v>
      </c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>
        <v>18358.66</v>
      </c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85">
        <f>BC52-BY52</f>
        <v>61041.34</v>
      </c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7"/>
    </row>
    <row r="53" spans="1:108" ht="23.25" customHeight="1">
      <c r="A53" s="33" t="s">
        <v>101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4"/>
      <c r="AB53" s="88" t="s">
        <v>16</v>
      </c>
      <c r="AC53" s="89"/>
      <c r="AD53" s="89"/>
      <c r="AE53" s="89"/>
      <c r="AF53" s="89"/>
      <c r="AG53" s="90"/>
      <c r="AH53" s="91" t="s">
        <v>334</v>
      </c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90"/>
      <c r="BC53" s="29">
        <v>15500</v>
      </c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>
        <v>2521</v>
      </c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85">
        <f t="shared" si="0"/>
        <v>12979</v>
      </c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7"/>
    </row>
    <row r="54" spans="1:108" ht="13.5" customHeight="1">
      <c r="A54" s="33" t="s">
        <v>102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4"/>
      <c r="AB54" s="88" t="s">
        <v>16</v>
      </c>
      <c r="AC54" s="89"/>
      <c r="AD54" s="89"/>
      <c r="AE54" s="89"/>
      <c r="AF54" s="89"/>
      <c r="AG54" s="90"/>
      <c r="AH54" s="91" t="s">
        <v>335</v>
      </c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90"/>
      <c r="BC54" s="29">
        <v>55100</v>
      </c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>
        <v>3849.6</v>
      </c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85">
        <f t="shared" si="0"/>
        <v>51250.4</v>
      </c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7"/>
    </row>
    <row r="55" spans="1:108" ht="21.75" customHeight="1">
      <c r="A55" s="33" t="s">
        <v>205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  <c r="AB55" s="88" t="s">
        <v>16</v>
      </c>
      <c r="AC55" s="89"/>
      <c r="AD55" s="89"/>
      <c r="AE55" s="89"/>
      <c r="AF55" s="89"/>
      <c r="AG55" s="90"/>
      <c r="AH55" s="91" t="s">
        <v>336</v>
      </c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90"/>
      <c r="BC55" s="29">
        <f>BC57+BC56</f>
        <v>83200</v>
      </c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>
        <f>BY57+BY56</f>
        <v>33381.63</v>
      </c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85">
        <f t="shared" si="0"/>
        <v>49818.37</v>
      </c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7"/>
    </row>
    <row r="56" spans="1:108" ht="24.75" customHeight="1" hidden="1">
      <c r="A56" s="33" t="s">
        <v>216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88" t="s">
        <v>16</v>
      </c>
      <c r="AC56" s="89"/>
      <c r="AD56" s="89"/>
      <c r="AE56" s="89"/>
      <c r="AF56" s="89"/>
      <c r="AG56" s="90"/>
      <c r="AH56" s="91" t="s">
        <v>428</v>
      </c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90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85">
        <f t="shared" si="0"/>
        <v>0</v>
      </c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7"/>
    </row>
    <row r="57" spans="1:108" ht="22.5" customHeight="1">
      <c r="A57" s="33" t="s">
        <v>104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4"/>
      <c r="AB57" s="88" t="s">
        <v>16</v>
      </c>
      <c r="AC57" s="89"/>
      <c r="AD57" s="89"/>
      <c r="AE57" s="89"/>
      <c r="AF57" s="89"/>
      <c r="AG57" s="90"/>
      <c r="AH57" s="91" t="s">
        <v>337</v>
      </c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90"/>
      <c r="BC57" s="29">
        <v>83200</v>
      </c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>
        <v>33381.63</v>
      </c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85">
        <f t="shared" si="0"/>
        <v>49818.37</v>
      </c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7"/>
    </row>
    <row r="58" spans="1:108" ht="16.5" customHeight="1">
      <c r="A58" s="33" t="s">
        <v>435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4"/>
      <c r="AB58" s="88" t="s">
        <v>16</v>
      </c>
      <c r="AC58" s="89"/>
      <c r="AD58" s="89"/>
      <c r="AE58" s="89"/>
      <c r="AF58" s="89"/>
      <c r="AG58" s="90"/>
      <c r="AH58" s="91" t="s">
        <v>483</v>
      </c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90"/>
      <c r="BC58" s="29">
        <f>BC59</f>
        <v>19900</v>
      </c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>
        <f>BY59</f>
        <v>5051.7</v>
      </c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85">
        <f>BC58-BY58</f>
        <v>14848.3</v>
      </c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7"/>
    </row>
    <row r="59" spans="1:108" ht="23.25" customHeight="1">
      <c r="A59" s="33" t="s">
        <v>482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4"/>
      <c r="AB59" s="88" t="s">
        <v>16</v>
      </c>
      <c r="AC59" s="89"/>
      <c r="AD59" s="89"/>
      <c r="AE59" s="89"/>
      <c r="AF59" s="89"/>
      <c r="AG59" s="90"/>
      <c r="AH59" s="91" t="s">
        <v>481</v>
      </c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90"/>
      <c r="BC59" s="29">
        <f>BC60+BC63</f>
        <v>19900</v>
      </c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>
        <f>BY63</f>
        <v>5051.7</v>
      </c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85">
        <f>BC59-BY59</f>
        <v>14848.3</v>
      </c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7"/>
    </row>
    <row r="60" spans="1:108" ht="27" customHeight="1">
      <c r="A60" s="33" t="s">
        <v>338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4"/>
      <c r="AB60" s="88" t="s">
        <v>16</v>
      </c>
      <c r="AC60" s="89"/>
      <c r="AD60" s="89"/>
      <c r="AE60" s="89"/>
      <c r="AF60" s="89"/>
      <c r="AG60" s="90"/>
      <c r="AH60" s="91" t="s">
        <v>339</v>
      </c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90"/>
      <c r="BC60" s="29">
        <f>BC61</f>
        <v>10000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 t="str">
        <f>BY61</f>
        <v>-</v>
      </c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85">
        <f aca="true" t="shared" si="1" ref="CO60:CO73">BC60</f>
        <v>10000</v>
      </c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7"/>
    </row>
    <row r="61" spans="1:108" ht="17.25" customHeight="1">
      <c r="A61" s="33" t="s">
        <v>204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4"/>
      <c r="AB61" s="88" t="s">
        <v>16</v>
      </c>
      <c r="AC61" s="89"/>
      <c r="AD61" s="89"/>
      <c r="AE61" s="89"/>
      <c r="AF61" s="89"/>
      <c r="AG61" s="90"/>
      <c r="AH61" s="91" t="s">
        <v>340</v>
      </c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90"/>
      <c r="BC61" s="29">
        <f>BC62</f>
        <v>10000</v>
      </c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 t="str">
        <f>BY62</f>
        <v>-</v>
      </c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85">
        <f t="shared" si="1"/>
        <v>10000</v>
      </c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7"/>
    </row>
    <row r="62" spans="1:108" ht="17.25" customHeight="1">
      <c r="A62" s="33" t="s">
        <v>103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4"/>
      <c r="AB62" s="88" t="s">
        <v>16</v>
      </c>
      <c r="AC62" s="89"/>
      <c r="AD62" s="89"/>
      <c r="AE62" s="89"/>
      <c r="AF62" s="89"/>
      <c r="AG62" s="90"/>
      <c r="AH62" s="91" t="s">
        <v>341</v>
      </c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90"/>
      <c r="BC62" s="29">
        <v>10000</v>
      </c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 t="s">
        <v>177</v>
      </c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85">
        <f t="shared" si="1"/>
        <v>10000</v>
      </c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7"/>
    </row>
    <row r="63" spans="1:108" ht="22.5" customHeight="1">
      <c r="A63" s="33" t="s">
        <v>342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4"/>
      <c r="AB63" s="88" t="s">
        <v>16</v>
      </c>
      <c r="AC63" s="89"/>
      <c r="AD63" s="89"/>
      <c r="AE63" s="89"/>
      <c r="AF63" s="89"/>
      <c r="AG63" s="90"/>
      <c r="AH63" s="91" t="s">
        <v>343</v>
      </c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90"/>
      <c r="BC63" s="29">
        <f>BC64</f>
        <v>9900</v>
      </c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>
        <f>BY64</f>
        <v>5051.7</v>
      </c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85">
        <f>BC63-BY63</f>
        <v>4848.3</v>
      </c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7"/>
    </row>
    <row r="64" spans="1:108" ht="17.25" customHeight="1">
      <c r="A64" s="33" t="s">
        <v>204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4"/>
      <c r="AB64" s="88" t="s">
        <v>16</v>
      </c>
      <c r="AC64" s="89"/>
      <c r="AD64" s="89"/>
      <c r="AE64" s="89"/>
      <c r="AF64" s="89"/>
      <c r="AG64" s="90"/>
      <c r="AH64" s="91" t="s">
        <v>344</v>
      </c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90"/>
      <c r="BC64" s="29">
        <f>BC65</f>
        <v>9900</v>
      </c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>
        <f>BY65</f>
        <v>5051.7</v>
      </c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85">
        <f>BC64-BY64</f>
        <v>4848.3</v>
      </c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7"/>
    </row>
    <row r="65" spans="1:108" ht="17.25" customHeight="1">
      <c r="A65" s="33" t="s">
        <v>103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4"/>
      <c r="AB65" s="88" t="s">
        <v>16</v>
      </c>
      <c r="AC65" s="89"/>
      <c r="AD65" s="89"/>
      <c r="AE65" s="89"/>
      <c r="AF65" s="89"/>
      <c r="AG65" s="90"/>
      <c r="AH65" s="91" t="s">
        <v>276</v>
      </c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90"/>
      <c r="BC65" s="29">
        <v>9900</v>
      </c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>
        <v>5051.7</v>
      </c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85">
        <f>BC65-BY65</f>
        <v>4848.3</v>
      </c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7"/>
    </row>
    <row r="66" spans="1:108" ht="25.5" customHeight="1">
      <c r="A66" s="33" t="s">
        <v>111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4"/>
      <c r="AB66" s="88" t="s">
        <v>16</v>
      </c>
      <c r="AC66" s="89"/>
      <c r="AD66" s="89"/>
      <c r="AE66" s="89"/>
      <c r="AF66" s="89"/>
      <c r="AG66" s="90"/>
      <c r="AH66" s="91" t="s">
        <v>534</v>
      </c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90"/>
      <c r="BC66" s="29">
        <f>BC67</f>
        <v>143100</v>
      </c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>
        <f>BY67</f>
        <v>24000</v>
      </c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85">
        <f t="shared" si="1"/>
        <v>143100</v>
      </c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7"/>
    </row>
    <row r="67" spans="1:108" ht="78" customHeight="1">
      <c r="A67" s="33" t="s">
        <v>488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4"/>
      <c r="AB67" s="88" t="s">
        <v>16</v>
      </c>
      <c r="AC67" s="89"/>
      <c r="AD67" s="89"/>
      <c r="AE67" s="89"/>
      <c r="AF67" s="89"/>
      <c r="AG67" s="90"/>
      <c r="AH67" s="91" t="s">
        <v>533</v>
      </c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90"/>
      <c r="BC67" s="29">
        <f>BC68</f>
        <v>143100</v>
      </c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>
        <f>BY68</f>
        <v>24000</v>
      </c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85">
        <f t="shared" si="1"/>
        <v>143100</v>
      </c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7"/>
    </row>
    <row r="68" spans="1:108" ht="36" customHeight="1">
      <c r="A68" s="33" t="s">
        <v>472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4"/>
      <c r="AB68" s="88" t="s">
        <v>16</v>
      </c>
      <c r="AC68" s="89"/>
      <c r="AD68" s="89"/>
      <c r="AE68" s="89"/>
      <c r="AF68" s="89"/>
      <c r="AG68" s="90"/>
      <c r="AH68" s="91" t="s">
        <v>532</v>
      </c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90"/>
      <c r="BC68" s="29">
        <f>BC69</f>
        <v>143100</v>
      </c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>
        <f>BY69</f>
        <v>24000</v>
      </c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85">
        <f t="shared" si="1"/>
        <v>143100</v>
      </c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7"/>
    </row>
    <row r="69" spans="1:108" ht="16.5" customHeight="1">
      <c r="A69" s="33" t="s">
        <v>310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4"/>
      <c r="AB69" s="88" t="s">
        <v>16</v>
      </c>
      <c r="AC69" s="89"/>
      <c r="AD69" s="89"/>
      <c r="AE69" s="89"/>
      <c r="AF69" s="89"/>
      <c r="AG69" s="90"/>
      <c r="AH69" s="91" t="s">
        <v>531</v>
      </c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90"/>
      <c r="BC69" s="29">
        <f>BC70</f>
        <v>143100</v>
      </c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>
        <f>BY70</f>
        <v>24000</v>
      </c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85">
        <f t="shared" si="1"/>
        <v>143100</v>
      </c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7"/>
    </row>
    <row r="70" spans="1:108" ht="14.25" customHeight="1">
      <c r="A70" s="33" t="s">
        <v>204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4"/>
      <c r="AB70" s="88" t="s">
        <v>16</v>
      </c>
      <c r="AC70" s="89"/>
      <c r="AD70" s="89"/>
      <c r="AE70" s="89"/>
      <c r="AF70" s="89"/>
      <c r="AG70" s="90"/>
      <c r="AH70" s="91" t="s">
        <v>530</v>
      </c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90"/>
      <c r="BC70" s="29">
        <f>BC71</f>
        <v>143100</v>
      </c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>
        <f>BY72</f>
        <v>24000</v>
      </c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85">
        <f t="shared" si="1"/>
        <v>143100</v>
      </c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7"/>
    </row>
    <row r="71" spans="1:108" ht="23.25" customHeight="1">
      <c r="A71" s="33" t="s">
        <v>89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  <c r="AB71" s="88" t="s">
        <v>16</v>
      </c>
      <c r="AC71" s="89"/>
      <c r="AD71" s="89"/>
      <c r="AE71" s="89"/>
      <c r="AF71" s="89"/>
      <c r="AG71" s="90"/>
      <c r="AH71" s="91" t="s">
        <v>529</v>
      </c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90"/>
      <c r="BC71" s="29">
        <f>BC72+BC73</f>
        <v>143100</v>
      </c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 t="s">
        <v>177</v>
      </c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85">
        <f t="shared" si="1"/>
        <v>143100</v>
      </c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7"/>
    </row>
    <row r="72" spans="1:108" ht="17.25" customHeight="1">
      <c r="A72" s="33" t="s">
        <v>90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4"/>
      <c r="AB72" s="88" t="s">
        <v>16</v>
      </c>
      <c r="AC72" s="89"/>
      <c r="AD72" s="89"/>
      <c r="AE72" s="89"/>
      <c r="AF72" s="89"/>
      <c r="AG72" s="90"/>
      <c r="AH72" s="91" t="s">
        <v>528</v>
      </c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90"/>
      <c r="BC72" s="29">
        <v>100000</v>
      </c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>
        <v>24000</v>
      </c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85">
        <f>BC72-BY72</f>
        <v>76000</v>
      </c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7"/>
    </row>
    <row r="73" spans="1:108" ht="21.75" customHeight="1">
      <c r="A73" s="33" t="s">
        <v>92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4"/>
      <c r="AB73" s="88" t="s">
        <v>16</v>
      </c>
      <c r="AC73" s="89"/>
      <c r="AD73" s="89"/>
      <c r="AE73" s="89"/>
      <c r="AF73" s="89"/>
      <c r="AG73" s="90"/>
      <c r="AH73" s="91" t="s">
        <v>527</v>
      </c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90"/>
      <c r="BC73" s="29">
        <v>43100</v>
      </c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 t="s">
        <v>177</v>
      </c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85">
        <f t="shared" si="1"/>
        <v>43100</v>
      </c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7"/>
    </row>
    <row r="74" spans="1:108" ht="17.25" customHeight="1">
      <c r="A74" s="33" t="s">
        <v>223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4"/>
      <c r="AB74" s="88" t="s">
        <v>16</v>
      </c>
      <c r="AC74" s="89"/>
      <c r="AD74" s="89"/>
      <c r="AE74" s="89"/>
      <c r="AF74" s="89"/>
      <c r="AG74" s="90"/>
      <c r="AH74" s="91" t="s">
        <v>222</v>
      </c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90"/>
      <c r="BC74" s="30">
        <f>BC75+BC82</f>
        <v>42800</v>
      </c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84"/>
      <c r="BY74" s="30">
        <f>BY82+BY75</f>
        <v>10500</v>
      </c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84"/>
      <c r="CO74" s="85">
        <f>BC74-BY74</f>
        <v>32300</v>
      </c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7"/>
    </row>
    <row r="75" spans="1:108" ht="93" customHeight="1">
      <c r="A75" s="33" t="s">
        <v>225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4"/>
      <c r="AB75" s="88" t="s">
        <v>16</v>
      </c>
      <c r="AC75" s="89"/>
      <c r="AD75" s="89"/>
      <c r="AE75" s="89"/>
      <c r="AF75" s="89"/>
      <c r="AG75" s="90"/>
      <c r="AH75" s="91" t="s">
        <v>224</v>
      </c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90"/>
      <c r="BC75" s="29">
        <f>BC76</f>
        <v>200</v>
      </c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>
        <f>BY76</f>
        <v>200</v>
      </c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85" t="s">
        <v>177</v>
      </c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7"/>
    </row>
    <row r="76" spans="1:108" ht="295.5" customHeight="1">
      <c r="A76" s="33" t="s">
        <v>502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4"/>
      <c r="AB76" s="88" t="s">
        <v>16</v>
      </c>
      <c r="AC76" s="89"/>
      <c r="AD76" s="89"/>
      <c r="AE76" s="89"/>
      <c r="AF76" s="89"/>
      <c r="AG76" s="90"/>
      <c r="AH76" s="91" t="s">
        <v>105</v>
      </c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90"/>
      <c r="BC76" s="29">
        <v>200</v>
      </c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>
        <f>BY79</f>
        <v>200</v>
      </c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85" t="s">
        <v>177</v>
      </c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7"/>
    </row>
    <row r="77" spans="1:108" ht="27" customHeight="1">
      <c r="A77" s="33" t="s">
        <v>451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4"/>
      <c r="AB77" s="88" t="s">
        <v>16</v>
      </c>
      <c r="AC77" s="89"/>
      <c r="AD77" s="89"/>
      <c r="AE77" s="89"/>
      <c r="AF77" s="89"/>
      <c r="AG77" s="90"/>
      <c r="AH77" s="91" t="s">
        <v>479</v>
      </c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90"/>
      <c r="BC77" s="29">
        <v>200</v>
      </c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>
        <f>BY79</f>
        <v>200</v>
      </c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85" t="s">
        <v>177</v>
      </c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7"/>
    </row>
    <row r="78" spans="1:108" ht="35.25" customHeight="1">
      <c r="A78" s="33" t="s">
        <v>436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4"/>
      <c r="AB78" s="88" t="s">
        <v>16</v>
      </c>
      <c r="AC78" s="89"/>
      <c r="AD78" s="89"/>
      <c r="AE78" s="89"/>
      <c r="AF78" s="89"/>
      <c r="AG78" s="90"/>
      <c r="AH78" s="91" t="s">
        <v>478</v>
      </c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90"/>
      <c r="BC78" s="29">
        <v>200</v>
      </c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>
        <f>BY79</f>
        <v>200</v>
      </c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85" t="s">
        <v>177</v>
      </c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7"/>
    </row>
    <row r="79" spans="1:108" ht="36.75" customHeight="1">
      <c r="A79" s="33" t="s">
        <v>303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4"/>
      <c r="AB79" s="88" t="s">
        <v>16</v>
      </c>
      <c r="AC79" s="89"/>
      <c r="AD79" s="89"/>
      <c r="AE79" s="89"/>
      <c r="AF79" s="89"/>
      <c r="AG79" s="90"/>
      <c r="AH79" s="91" t="s">
        <v>345</v>
      </c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90"/>
      <c r="BC79" s="29">
        <v>200</v>
      </c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>
        <f>BY81</f>
        <v>200</v>
      </c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85" t="s">
        <v>177</v>
      </c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7"/>
    </row>
    <row r="80" spans="1:108" ht="13.5" customHeight="1">
      <c r="A80" s="33" t="s">
        <v>205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4"/>
      <c r="AB80" s="88" t="s">
        <v>16</v>
      </c>
      <c r="AC80" s="89"/>
      <c r="AD80" s="89"/>
      <c r="AE80" s="89"/>
      <c r="AF80" s="89"/>
      <c r="AG80" s="90"/>
      <c r="AH80" s="91" t="s">
        <v>346</v>
      </c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90"/>
      <c r="BC80" s="29">
        <f>BC81</f>
        <v>200</v>
      </c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>
        <f>BY81</f>
        <v>200</v>
      </c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85" t="s">
        <v>177</v>
      </c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7"/>
    </row>
    <row r="81" spans="1:108" ht="22.5" customHeight="1">
      <c r="A81" s="33" t="s">
        <v>104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4"/>
      <c r="AB81" s="88" t="s">
        <v>16</v>
      </c>
      <c r="AC81" s="89"/>
      <c r="AD81" s="89"/>
      <c r="AE81" s="89"/>
      <c r="AF81" s="89"/>
      <c r="AG81" s="90"/>
      <c r="AH81" s="91" t="s">
        <v>347</v>
      </c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90"/>
      <c r="BC81" s="29">
        <v>200</v>
      </c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>
        <v>200</v>
      </c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85" t="s">
        <v>177</v>
      </c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7"/>
    </row>
    <row r="82" spans="1:108" ht="113.25" customHeight="1">
      <c r="A82" s="33" t="s">
        <v>456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4"/>
      <c r="AB82" s="88" t="s">
        <v>16</v>
      </c>
      <c r="AC82" s="89"/>
      <c r="AD82" s="89"/>
      <c r="AE82" s="89"/>
      <c r="AF82" s="89"/>
      <c r="AG82" s="90"/>
      <c r="AH82" s="91" t="s">
        <v>106</v>
      </c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90"/>
      <c r="BC82" s="29">
        <f>BC84</f>
        <v>42600</v>
      </c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>
        <f>BY84</f>
        <v>10300</v>
      </c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85">
        <f aca="true" t="shared" si="2" ref="CO82:CO87">BC82-BY82</f>
        <v>32300</v>
      </c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7"/>
    </row>
    <row r="83" spans="1:108" ht="13.5" customHeight="1">
      <c r="A83" s="33" t="s">
        <v>223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4"/>
      <c r="AB83" s="88" t="s">
        <v>16</v>
      </c>
      <c r="AC83" s="89"/>
      <c r="AD83" s="89"/>
      <c r="AE83" s="89"/>
      <c r="AF83" s="89"/>
      <c r="AG83" s="90"/>
      <c r="AH83" s="91" t="s">
        <v>480</v>
      </c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90"/>
      <c r="BC83" s="29">
        <f>BC84</f>
        <v>42600</v>
      </c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>
        <f>BY84</f>
        <v>10300</v>
      </c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85">
        <f t="shared" si="2"/>
        <v>32300</v>
      </c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7"/>
    </row>
    <row r="84" spans="1:108" ht="13.5" customHeight="1">
      <c r="A84" s="33" t="s">
        <v>107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4"/>
      <c r="AB84" s="88" t="s">
        <v>16</v>
      </c>
      <c r="AC84" s="89"/>
      <c r="AD84" s="89"/>
      <c r="AE84" s="89"/>
      <c r="AF84" s="89"/>
      <c r="AG84" s="90"/>
      <c r="AH84" s="91" t="s">
        <v>348</v>
      </c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90"/>
      <c r="BC84" s="29">
        <f>BC85</f>
        <v>42600</v>
      </c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>
        <f>BY85</f>
        <v>10300</v>
      </c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85">
        <f t="shared" si="2"/>
        <v>32300</v>
      </c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7"/>
    </row>
    <row r="85" spans="1:108" ht="15.75" customHeight="1">
      <c r="A85" s="33" t="s">
        <v>204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4"/>
      <c r="AB85" s="88" t="s">
        <v>16</v>
      </c>
      <c r="AC85" s="89"/>
      <c r="AD85" s="89"/>
      <c r="AE85" s="89"/>
      <c r="AF85" s="89"/>
      <c r="AG85" s="90"/>
      <c r="AH85" s="91" t="s">
        <v>349</v>
      </c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90"/>
      <c r="BC85" s="29">
        <f>BC86</f>
        <v>42600</v>
      </c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>
        <f>BY86</f>
        <v>10300</v>
      </c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85">
        <f t="shared" si="2"/>
        <v>32300</v>
      </c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7"/>
    </row>
    <row r="86" spans="1:108" ht="24" customHeight="1">
      <c r="A86" s="33" t="s">
        <v>108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4"/>
      <c r="AB86" s="88" t="s">
        <v>16</v>
      </c>
      <c r="AC86" s="89"/>
      <c r="AD86" s="89"/>
      <c r="AE86" s="89"/>
      <c r="AF86" s="89"/>
      <c r="AG86" s="90"/>
      <c r="AH86" s="91" t="s">
        <v>350</v>
      </c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90"/>
      <c r="BC86" s="29">
        <f>BC87</f>
        <v>42600</v>
      </c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>
        <f>BY87</f>
        <v>10300</v>
      </c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85">
        <f t="shared" si="2"/>
        <v>32300</v>
      </c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7"/>
    </row>
    <row r="87" spans="1:108" ht="35.25" customHeight="1">
      <c r="A87" s="33" t="s">
        <v>109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  <c r="AB87" s="88" t="s">
        <v>16</v>
      </c>
      <c r="AC87" s="89"/>
      <c r="AD87" s="89"/>
      <c r="AE87" s="89"/>
      <c r="AF87" s="89"/>
      <c r="AG87" s="90"/>
      <c r="AH87" s="91" t="s">
        <v>275</v>
      </c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90"/>
      <c r="BC87" s="29">
        <v>42600</v>
      </c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>
        <v>10300</v>
      </c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85">
        <f t="shared" si="2"/>
        <v>32300</v>
      </c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7"/>
    </row>
    <row r="88" spans="1:108" ht="23.25" customHeight="1">
      <c r="A88" s="33" t="s">
        <v>110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4"/>
      <c r="AB88" s="88" t="s">
        <v>16</v>
      </c>
      <c r="AC88" s="89"/>
      <c r="AD88" s="89"/>
      <c r="AE88" s="89"/>
      <c r="AF88" s="89"/>
      <c r="AG88" s="90"/>
      <c r="AH88" s="91" t="s">
        <v>429</v>
      </c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90"/>
      <c r="BC88" s="29">
        <f>BC90</f>
        <v>150000</v>
      </c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 t="str">
        <f>BY90</f>
        <v>-</v>
      </c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85">
        <f aca="true" t="shared" si="3" ref="CO88:CO93">CO89</f>
        <v>150000</v>
      </c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7"/>
    </row>
    <row r="89" spans="1:108" ht="23.25" customHeight="1">
      <c r="A89" s="33" t="s">
        <v>110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4"/>
      <c r="AB89" s="88" t="s">
        <v>16</v>
      </c>
      <c r="AC89" s="89"/>
      <c r="AD89" s="89"/>
      <c r="AE89" s="89"/>
      <c r="AF89" s="89"/>
      <c r="AG89" s="90"/>
      <c r="AH89" s="91" t="s">
        <v>434</v>
      </c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90"/>
      <c r="BC89" s="29">
        <f>BC92</f>
        <v>150000</v>
      </c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 t="str">
        <f>BY92</f>
        <v>-</v>
      </c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85">
        <f t="shared" si="3"/>
        <v>150000</v>
      </c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7"/>
    </row>
    <row r="90" spans="1:108" ht="23.25" customHeight="1">
      <c r="A90" s="33" t="s">
        <v>111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4"/>
      <c r="AB90" s="88" t="s">
        <v>16</v>
      </c>
      <c r="AC90" s="89"/>
      <c r="AD90" s="89"/>
      <c r="AE90" s="89"/>
      <c r="AF90" s="89"/>
      <c r="AG90" s="90"/>
      <c r="AH90" s="91" t="s">
        <v>430</v>
      </c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90"/>
      <c r="BC90" s="29">
        <f>BC92</f>
        <v>150000</v>
      </c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 t="str">
        <f>BY92</f>
        <v>-</v>
      </c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85">
        <f t="shared" si="3"/>
        <v>150000</v>
      </c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7"/>
    </row>
    <row r="91" spans="1:108" ht="18.75" customHeight="1">
      <c r="A91" s="33" t="s">
        <v>435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4"/>
      <c r="AB91" s="88" t="s">
        <v>16</v>
      </c>
      <c r="AC91" s="89"/>
      <c r="AD91" s="89"/>
      <c r="AE91" s="89"/>
      <c r="AF91" s="89"/>
      <c r="AG91" s="90"/>
      <c r="AH91" s="91" t="s">
        <v>477</v>
      </c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90"/>
      <c r="BC91" s="29">
        <f>BC92</f>
        <v>150000</v>
      </c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 t="str">
        <f>BY92</f>
        <v>-</v>
      </c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85">
        <f t="shared" si="3"/>
        <v>150000</v>
      </c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7"/>
    </row>
    <row r="92" spans="1:108" ht="18.75" customHeight="1">
      <c r="A92" s="33" t="s">
        <v>351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4"/>
      <c r="AB92" s="88" t="s">
        <v>16</v>
      </c>
      <c r="AC92" s="89"/>
      <c r="AD92" s="89"/>
      <c r="AE92" s="89"/>
      <c r="AF92" s="89"/>
      <c r="AG92" s="90"/>
      <c r="AH92" s="91" t="s">
        <v>431</v>
      </c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90"/>
      <c r="BC92" s="29">
        <f>BC93</f>
        <v>150000</v>
      </c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 t="str">
        <f>BY93</f>
        <v>-</v>
      </c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85">
        <f t="shared" si="3"/>
        <v>150000</v>
      </c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7"/>
    </row>
    <row r="93" spans="1:108" ht="18.75" customHeight="1">
      <c r="A93" s="33" t="s">
        <v>204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4"/>
      <c r="AB93" s="88" t="s">
        <v>16</v>
      </c>
      <c r="AC93" s="89"/>
      <c r="AD93" s="89"/>
      <c r="AE93" s="89"/>
      <c r="AF93" s="89"/>
      <c r="AG93" s="90"/>
      <c r="AH93" s="91" t="s">
        <v>432</v>
      </c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90"/>
      <c r="BC93" s="29">
        <f>BC94</f>
        <v>150000</v>
      </c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 t="str">
        <f>BY94</f>
        <v>-</v>
      </c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85">
        <f t="shared" si="3"/>
        <v>150000</v>
      </c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7"/>
    </row>
    <row r="94" spans="1:108" ht="18.75" customHeight="1">
      <c r="A94" s="33" t="s">
        <v>103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4"/>
      <c r="AB94" s="88" t="s">
        <v>16</v>
      </c>
      <c r="AC94" s="89"/>
      <c r="AD94" s="89"/>
      <c r="AE94" s="89"/>
      <c r="AF94" s="89"/>
      <c r="AG94" s="90"/>
      <c r="AH94" s="91" t="s">
        <v>433</v>
      </c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90"/>
      <c r="BC94" s="29">
        <v>150000</v>
      </c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 t="s">
        <v>177</v>
      </c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85">
        <f aca="true" t="shared" si="4" ref="CO94:CO104">BC94</f>
        <v>150000</v>
      </c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7"/>
    </row>
    <row r="95" spans="1:108" ht="18.75" customHeight="1">
      <c r="A95" s="33" t="s">
        <v>174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4"/>
      <c r="AB95" s="88" t="s">
        <v>16</v>
      </c>
      <c r="AC95" s="89"/>
      <c r="AD95" s="89"/>
      <c r="AE95" s="89"/>
      <c r="AF95" s="89"/>
      <c r="AG95" s="90"/>
      <c r="AH95" s="91" t="s">
        <v>112</v>
      </c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90"/>
      <c r="BC95" s="29">
        <f>BC96</f>
        <v>200000</v>
      </c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 t="s">
        <v>177</v>
      </c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85">
        <f t="shared" si="4"/>
        <v>200000</v>
      </c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7"/>
    </row>
    <row r="96" spans="1:108" ht="47.25" customHeight="1">
      <c r="A96" s="33" t="s">
        <v>526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4"/>
      <c r="AB96" s="88" t="s">
        <v>16</v>
      </c>
      <c r="AC96" s="89"/>
      <c r="AD96" s="89"/>
      <c r="AE96" s="89"/>
      <c r="AF96" s="89"/>
      <c r="AG96" s="90"/>
      <c r="AH96" s="91" t="s">
        <v>226</v>
      </c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90"/>
      <c r="BC96" s="29">
        <f>BC97</f>
        <v>200000</v>
      </c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 t="s">
        <v>177</v>
      </c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85">
        <f t="shared" si="4"/>
        <v>200000</v>
      </c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7"/>
    </row>
    <row r="97" spans="1:108" ht="46.5" customHeight="1">
      <c r="A97" s="33" t="s">
        <v>113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4"/>
      <c r="AB97" s="88" t="s">
        <v>16</v>
      </c>
      <c r="AC97" s="89"/>
      <c r="AD97" s="89"/>
      <c r="AE97" s="89"/>
      <c r="AF97" s="89"/>
      <c r="AG97" s="90"/>
      <c r="AH97" s="91" t="s">
        <v>114</v>
      </c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90"/>
      <c r="BC97" s="29">
        <f>BC98</f>
        <v>200000</v>
      </c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 t="s">
        <v>177</v>
      </c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85">
        <f t="shared" si="4"/>
        <v>200000</v>
      </c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7"/>
    </row>
    <row r="98" spans="1:108" ht="36.75" customHeight="1">
      <c r="A98" s="33" t="s">
        <v>525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4"/>
      <c r="AB98" s="88" t="s">
        <v>16</v>
      </c>
      <c r="AC98" s="89"/>
      <c r="AD98" s="89"/>
      <c r="AE98" s="89"/>
      <c r="AF98" s="89"/>
      <c r="AG98" s="90"/>
      <c r="AH98" s="91" t="s">
        <v>524</v>
      </c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90"/>
      <c r="BC98" s="29">
        <f>BC101</f>
        <v>200000</v>
      </c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 t="str">
        <f>BY101</f>
        <v>-</v>
      </c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85">
        <f t="shared" si="4"/>
        <v>200000</v>
      </c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7"/>
    </row>
    <row r="99" spans="1:108" ht="34.5" customHeight="1">
      <c r="A99" s="33" t="s">
        <v>451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4"/>
      <c r="AB99" s="88" t="s">
        <v>16</v>
      </c>
      <c r="AC99" s="89"/>
      <c r="AD99" s="89"/>
      <c r="AE99" s="89"/>
      <c r="AF99" s="89"/>
      <c r="AG99" s="90"/>
      <c r="AH99" s="91" t="s">
        <v>523</v>
      </c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90"/>
      <c r="BC99" s="29">
        <f>BC100</f>
        <v>200000</v>
      </c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 t="str">
        <f>BY101</f>
        <v>-</v>
      </c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85">
        <f t="shared" si="4"/>
        <v>200000</v>
      </c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7"/>
    </row>
    <row r="100" spans="1:108" ht="35.25" customHeight="1">
      <c r="A100" s="33" t="s">
        <v>436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4"/>
      <c r="AB100" s="88" t="s">
        <v>16</v>
      </c>
      <c r="AC100" s="89"/>
      <c r="AD100" s="89"/>
      <c r="AE100" s="89"/>
      <c r="AF100" s="89"/>
      <c r="AG100" s="90"/>
      <c r="AH100" s="91" t="s">
        <v>522</v>
      </c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90"/>
      <c r="BC100" s="29">
        <f>BC101</f>
        <v>200000</v>
      </c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 t="str">
        <f>BY102</f>
        <v>-</v>
      </c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85">
        <f t="shared" si="4"/>
        <v>200000</v>
      </c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7"/>
    </row>
    <row r="101" spans="1:108" ht="33.75" customHeight="1">
      <c r="A101" s="33" t="s">
        <v>303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4"/>
      <c r="AB101" s="88" t="s">
        <v>16</v>
      </c>
      <c r="AC101" s="89"/>
      <c r="AD101" s="89"/>
      <c r="AE101" s="89"/>
      <c r="AF101" s="89"/>
      <c r="AG101" s="90"/>
      <c r="AH101" s="91" t="s">
        <v>521</v>
      </c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90"/>
      <c r="BC101" s="29">
        <f>BC102</f>
        <v>200000</v>
      </c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 t="str">
        <f>BY103</f>
        <v>-</v>
      </c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85">
        <f t="shared" si="4"/>
        <v>200000</v>
      </c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7"/>
    </row>
    <row r="102" spans="1:108" ht="18.75" customHeight="1">
      <c r="A102" s="33" t="s">
        <v>204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4"/>
      <c r="AB102" s="88" t="s">
        <v>16</v>
      </c>
      <c r="AC102" s="89"/>
      <c r="AD102" s="89"/>
      <c r="AE102" s="89"/>
      <c r="AF102" s="89"/>
      <c r="AG102" s="90"/>
      <c r="AH102" s="91" t="s">
        <v>520</v>
      </c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90"/>
      <c r="BC102" s="29">
        <f>BC103</f>
        <v>200000</v>
      </c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 t="str">
        <f>BY103</f>
        <v>-</v>
      </c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85">
        <f t="shared" si="4"/>
        <v>200000</v>
      </c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7"/>
    </row>
    <row r="103" spans="1:108" ht="18.75" customHeight="1">
      <c r="A103" s="33" t="s">
        <v>97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4"/>
      <c r="AB103" s="88" t="s">
        <v>16</v>
      </c>
      <c r="AC103" s="89"/>
      <c r="AD103" s="89"/>
      <c r="AE103" s="89"/>
      <c r="AF103" s="89"/>
      <c r="AG103" s="90"/>
      <c r="AH103" s="91" t="s">
        <v>519</v>
      </c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90"/>
      <c r="BC103" s="29">
        <f>BC104</f>
        <v>200000</v>
      </c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 t="str">
        <f>BY104</f>
        <v>-</v>
      </c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85">
        <f t="shared" si="4"/>
        <v>200000</v>
      </c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7"/>
    </row>
    <row r="104" spans="1:108" ht="18.75" customHeight="1">
      <c r="A104" s="33" t="s">
        <v>102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4"/>
      <c r="AB104" s="88" t="s">
        <v>16</v>
      </c>
      <c r="AC104" s="89"/>
      <c r="AD104" s="89"/>
      <c r="AE104" s="89"/>
      <c r="AF104" s="89"/>
      <c r="AG104" s="90"/>
      <c r="AH104" s="91" t="s">
        <v>518</v>
      </c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90"/>
      <c r="BC104" s="29">
        <v>200000</v>
      </c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 t="s">
        <v>177</v>
      </c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85">
        <f t="shared" si="4"/>
        <v>200000</v>
      </c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7"/>
    </row>
    <row r="105" spans="1:108" ht="18.75" customHeight="1">
      <c r="A105" s="33" t="s">
        <v>115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4"/>
      <c r="AB105" s="88" t="s">
        <v>16</v>
      </c>
      <c r="AC105" s="89"/>
      <c r="AD105" s="89"/>
      <c r="AE105" s="89"/>
      <c r="AF105" s="89"/>
      <c r="AG105" s="90"/>
      <c r="AH105" s="91" t="s">
        <v>116</v>
      </c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90"/>
      <c r="BC105" s="29">
        <f>BC106</f>
        <v>149300</v>
      </c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>
        <f>BY108</f>
        <v>24279.4</v>
      </c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85">
        <f aca="true" t="shared" si="5" ref="CO105:CO115">BC105-BY105</f>
        <v>125020.6</v>
      </c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7"/>
    </row>
    <row r="106" spans="1:108" ht="22.5" customHeight="1">
      <c r="A106" s="33" t="s">
        <v>117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4"/>
      <c r="AB106" s="88" t="s">
        <v>16</v>
      </c>
      <c r="AC106" s="89"/>
      <c r="AD106" s="89"/>
      <c r="AE106" s="89"/>
      <c r="AF106" s="89"/>
      <c r="AG106" s="90"/>
      <c r="AH106" s="91" t="s">
        <v>118</v>
      </c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90"/>
      <c r="BC106" s="29">
        <f>BC108</f>
        <v>149300</v>
      </c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>
        <f>BY108</f>
        <v>24279.4</v>
      </c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85">
        <f t="shared" si="5"/>
        <v>125020.6</v>
      </c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7"/>
    </row>
    <row r="107" spans="1:108" ht="24.75" customHeight="1">
      <c r="A107" s="33" t="s">
        <v>476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4"/>
      <c r="AB107" s="88" t="s">
        <v>16</v>
      </c>
      <c r="AC107" s="89"/>
      <c r="AD107" s="89"/>
      <c r="AE107" s="89"/>
      <c r="AF107" s="89"/>
      <c r="AG107" s="90"/>
      <c r="AH107" s="91" t="s">
        <v>475</v>
      </c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90"/>
      <c r="BC107" s="29">
        <f>BC110+BC117</f>
        <v>149300</v>
      </c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>
        <f aca="true" t="shared" si="6" ref="BY107:BY112">BY108</f>
        <v>24279.4</v>
      </c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85">
        <f t="shared" si="5"/>
        <v>125020.6</v>
      </c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7"/>
    </row>
    <row r="108" spans="1:108" ht="36" customHeight="1">
      <c r="A108" s="33" t="s">
        <v>119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4"/>
      <c r="AB108" s="88" t="s">
        <v>16</v>
      </c>
      <c r="AC108" s="89"/>
      <c r="AD108" s="89"/>
      <c r="AE108" s="89"/>
      <c r="AF108" s="89"/>
      <c r="AG108" s="90"/>
      <c r="AH108" s="91" t="s">
        <v>120</v>
      </c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90"/>
      <c r="BC108" s="29">
        <f>BC111+BC118</f>
        <v>149300</v>
      </c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>
        <f>BY109+BY119</f>
        <v>24279.4</v>
      </c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85">
        <f t="shared" si="5"/>
        <v>125020.6</v>
      </c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7"/>
    </row>
    <row r="109" spans="1:108" ht="81.75" customHeight="1">
      <c r="A109" s="33" t="s">
        <v>474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4"/>
      <c r="AB109" s="88" t="s">
        <v>16</v>
      </c>
      <c r="AC109" s="89"/>
      <c r="AD109" s="89"/>
      <c r="AE109" s="89"/>
      <c r="AF109" s="89"/>
      <c r="AG109" s="90"/>
      <c r="AH109" s="91" t="s">
        <v>473</v>
      </c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90"/>
      <c r="BC109" s="29">
        <f>BC110</f>
        <v>129200</v>
      </c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>
        <f t="shared" si="6"/>
        <v>24069.4</v>
      </c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85">
        <f t="shared" si="5"/>
        <v>105130.6</v>
      </c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7"/>
    </row>
    <row r="110" spans="1:108" ht="35.25" customHeight="1">
      <c r="A110" s="33" t="s">
        <v>472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4"/>
      <c r="AB110" s="88" t="s">
        <v>16</v>
      </c>
      <c r="AC110" s="89"/>
      <c r="AD110" s="89"/>
      <c r="AE110" s="89"/>
      <c r="AF110" s="89"/>
      <c r="AG110" s="90"/>
      <c r="AH110" s="91" t="s">
        <v>471</v>
      </c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90"/>
      <c r="BC110" s="29">
        <f>BC111</f>
        <v>129200</v>
      </c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>
        <f t="shared" si="6"/>
        <v>24069.4</v>
      </c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85">
        <f t="shared" si="5"/>
        <v>105130.6</v>
      </c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7"/>
    </row>
    <row r="111" spans="1:108" ht="24" customHeight="1">
      <c r="A111" s="33" t="s">
        <v>310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4"/>
      <c r="AB111" s="88" t="s">
        <v>16</v>
      </c>
      <c r="AC111" s="89"/>
      <c r="AD111" s="89"/>
      <c r="AE111" s="89"/>
      <c r="AF111" s="89"/>
      <c r="AG111" s="90"/>
      <c r="AH111" s="91" t="s">
        <v>352</v>
      </c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90"/>
      <c r="BC111" s="29">
        <f>BC112</f>
        <v>129200</v>
      </c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>
        <f t="shared" si="6"/>
        <v>24069.4</v>
      </c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85">
        <f t="shared" si="5"/>
        <v>105130.6</v>
      </c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7"/>
    </row>
    <row r="112" spans="1:108" ht="15" customHeight="1">
      <c r="A112" s="33" t="s">
        <v>204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4"/>
      <c r="AB112" s="88" t="s">
        <v>16</v>
      </c>
      <c r="AC112" s="89"/>
      <c r="AD112" s="89"/>
      <c r="AE112" s="89"/>
      <c r="AF112" s="89"/>
      <c r="AG112" s="90"/>
      <c r="AH112" s="91" t="s">
        <v>353</v>
      </c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90"/>
      <c r="BC112" s="29">
        <f>BC113</f>
        <v>129200</v>
      </c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>
        <f t="shared" si="6"/>
        <v>24069.4</v>
      </c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85">
        <f t="shared" si="5"/>
        <v>105130.6</v>
      </c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7"/>
    </row>
    <row r="113" spans="1:108" ht="24" customHeight="1">
      <c r="A113" s="33" t="s">
        <v>89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4"/>
      <c r="AB113" s="88" t="s">
        <v>16</v>
      </c>
      <c r="AC113" s="89"/>
      <c r="AD113" s="89"/>
      <c r="AE113" s="89"/>
      <c r="AF113" s="89"/>
      <c r="AG113" s="90"/>
      <c r="AH113" s="91" t="s">
        <v>354</v>
      </c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90"/>
      <c r="BC113" s="29">
        <f>BC114+BC115</f>
        <v>129200</v>
      </c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>
        <f>BY114+BY115</f>
        <v>24069.4</v>
      </c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85">
        <f t="shared" si="5"/>
        <v>105130.6</v>
      </c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7"/>
    </row>
    <row r="114" spans="1:108" ht="15.75" customHeight="1">
      <c r="A114" s="33" t="s">
        <v>175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4"/>
      <c r="AB114" s="88" t="s">
        <v>16</v>
      </c>
      <c r="AC114" s="89"/>
      <c r="AD114" s="89"/>
      <c r="AE114" s="89"/>
      <c r="AF114" s="89"/>
      <c r="AG114" s="90"/>
      <c r="AH114" s="91" t="s">
        <v>355</v>
      </c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90"/>
      <c r="BC114" s="29">
        <v>99200</v>
      </c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>
        <v>19564</v>
      </c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85">
        <f t="shared" si="5"/>
        <v>79636</v>
      </c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7"/>
    </row>
    <row r="115" spans="1:108" ht="26.25" customHeight="1">
      <c r="A115" s="33" t="s">
        <v>92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4"/>
      <c r="AB115" s="88" t="s">
        <v>16</v>
      </c>
      <c r="AC115" s="89"/>
      <c r="AD115" s="89"/>
      <c r="AE115" s="89"/>
      <c r="AF115" s="89"/>
      <c r="AG115" s="90"/>
      <c r="AH115" s="91" t="s">
        <v>356</v>
      </c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90"/>
      <c r="BC115" s="29">
        <v>30000</v>
      </c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>
        <v>4505.4</v>
      </c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85">
        <f t="shared" si="5"/>
        <v>25494.6</v>
      </c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7"/>
    </row>
    <row r="116" spans="1:108" ht="28.5" customHeight="1">
      <c r="A116" s="33" t="s">
        <v>451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4"/>
      <c r="AB116" s="88" t="s">
        <v>16</v>
      </c>
      <c r="AC116" s="89"/>
      <c r="AD116" s="89"/>
      <c r="AE116" s="89"/>
      <c r="AF116" s="89"/>
      <c r="AG116" s="90"/>
      <c r="AH116" s="91" t="s">
        <v>470</v>
      </c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90"/>
      <c r="BC116" s="29">
        <f>BC117</f>
        <v>20100</v>
      </c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>
        <f>BY117</f>
        <v>210</v>
      </c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85">
        <f aca="true" t="shared" si="7" ref="CO116:CO124">BC116</f>
        <v>20100</v>
      </c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7"/>
    </row>
    <row r="117" spans="1:108" ht="36.75" customHeight="1">
      <c r="A117" s="33" t="s">
        <v>436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4"/>
      <c r="AB117" s="88" t="s">
        <v>16</v>
      </c>
      <c r="AC117" s="89"/>
      <c r="AD117" s="89"/>
      <c r="AE117" s="89"/>
      <c r="AF117" s="89"/>
      <c r="AG117" s="90"/>
      <c r="AH117" s="91" t="s">
        <v>469</v>
      </c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90"/>
      <c r="BC117" s="29">
        <f>BC118</f>
        <v>20100</v>
      </c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>
        <f>BY118</f>
        <v>210</v>
      </c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85">
        <f t="shared" si="7"/>
        <v>20100</v>
      </c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7"/>
    </row>
    <row r="118" spans="1:108" ht="36.75" customHeight="1">
      <c r="A118" s="33" t="s">
        <v>303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4"/>
      <c r="AB118" s="88" t="s">
        <v>16</v>
      </c>
      <c r="AC118" s="89"/>
      <c r="AD118" s="89"/>
      <c r="AE118" s="89"/>
      <c r="AF118" s="89"/>
      <c r="AG118" s="90"/>
      <c r="AH118" s="91" t="s">
        <v>357</v>
      </c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90"/>
      <c r="BC118" s="29">
        <f>BC120+BC123</f>
        <v>20100</v>
      </c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>
        <f>BY119</f>
        <v>210</v>
      </c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85">
        <f t="shared" si="7"/>
        <v>20100</v>
      </c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7"/>
    </row>
    <row r="119" spans="1:108" ht="18.75" customHeight="1">
      <c r="A119" s="33" t="s">
        <v>204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4"/>
      <c r="AB119" s="88" t="s">
        <v>16</v>
      </c>
      <c r="AC119" s="89"/>
      <c r="AD119" s="89"/>
      <c r="AE119" s="89"/>
      <c r="AF119" s="89"/>
      <c r="AG119" s="90"/>
      <c r="AH119" s="91" t="s">
        <v>358</v>
      </c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90"/>
      <c r="BC119" s="30">
        <f>BC120</f>
        <v>7500</v>
      </c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84"/>
      <c r="BY119" s="30">
        <f>BY120</f>
        <v>210</v>
      </c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84"/>
      <c r="CO119" s="85">
        <f>BC119-BY119</f>
        <v>7290</v>
      </c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7"/>
    </row>
    <row r="120" spans="1:108" ht="18.75" customHeight="1">
      <c r="A120" s="33" t="s">
        <v>97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4"/>
      <c r="AB120" s="88" t="s">
        <v>16</v>
      </c>
      <c r="AC120" s="89"/>
      <c r="AD120" s="89"/>
      <c r="AE120" s="89"/>
      <c r="AF120" s="89"/>
      <c r="AG120" s="90"/>
      <c r="AH120" s="91" t="s">
        <v>359</v>
      </c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90"/>
      <c r="BC120" s="29">
        <f>BC121+BC122</f>
        <v>7500</v>
      </c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>
        <f>BY121</f>
        <v>210</v>
      </c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85">
        <f>BC120-BY120</f>
        <v>7290</v>
      </c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7"/>
    </row>
    <row r="121" spans="1:108" ht="18.75" customHeight="1">
      <c r="A121" s="33" t="s">
        <v>99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4"/>
      <c r="AB121" s="88" t="s">
        <v>16</v>
      </c>
      <c r="AC121" s="89"/>
      <c r="AD121" s="89"/>
      <c r="AE121" s="89"/>
      <c r="AF121" s="89"/>
      <c r="AG121" s="90"/>
      <c r="AH121" s="91" t="s">
        <v>360</v>
      </c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90"/>
      <c r="BC121" s="29">
        <v>2000</v>
      </c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>
        <v>210</v>
      </c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85">
        <f>BC121-BY121</f>
        <v>1790</v>
      </c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7"/>
    </row>
    <row r="122" spans="1:108" ht="18.75" customHeight="1">
      <c r="A122" s="33" t="s">
        <v>205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4"/>
      <c r="AB122" s="88" t="s">
        <v>16</v>
      </c>
      <c r="AC122" s="89"/>
      <c r="AD122" s="89"/>
      <c r="AE122" s="89"/>
      <c r="AF122" s="89"/>
      <c r="AG122" s="90"/>
      <c r="AH122" s="91" t="s">
        <v>517</v>
      </c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90"/>
      <c r="BC122" s="29">
        <v>5500</v>
      </c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 t="str">
        <f>BY123</f>
        <v>-</v>
      </c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85">
        <f t="shared" si="7"/>
        <v>5500</v>
      </c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7"/>
    </row>
    <row r="123" spans="1:108" ht="18.75" customHeight="1">
      <c r="A123" s="33" t="s">
        <v>205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4"/>
      <c r="AB123" s="88" t="s">
        <v>16</v>
      </c>
      <c r="AC123" s="89"/>
      <c r="AD123" s="89"/>
      <c r="AE123" s="89"/>
      <c r="AF123" s="89"/>
      <c r="AG123" s="90"/>
      <c r="AH123" s="91" t="s">
        <v>361</v>
      </c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90"/>
      <c r="BC123" s="29">
        <f>BC124</f>
        <v>12600</v>
      </c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 t="str">
        <f>BY124</f>
        <v>-</v>
      </c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85">
        <f t="shared" si="7"/>
        <v>12600</v>
      </c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7"/>
    </row>
    <row r="124" spans="1:108" ht="26.25" customHeight="1">
      <c r="A124" s="33" t="s">
        <v>104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4"/>
      <c r="AB124" s="88" t="s">
        <v>16</v>
      </c>
      <c r="AC124" s="89"/>
      <c r="AD124" s="89"/>
      <c r="AE124" s="89"/>
      <c r="AF124" s="89"/>
      <c r="AG124" s="90"/>
      <c r="AH124" s="91" t="s">
        <v>362</v>
      </c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90"/>
      <c r="BC124" s="29">
        <v>12600</v>
      </c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 t="s">
        <v>177</v>
      </c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85">
        <f t="shared" si="7"/>
        <v>12600</v>
      </c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7"/>
    </row>
    <row r="125" spans="1:108" ht="26.25" customHeight="1">
      <c r="A125" s="33" t="s">
        <v>389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4"/>
      <c r="AB125" s="88" t="s">
        <v>16</v>
      </c>
      <c r="AC125" s="89"/>
      <c r="AD125" s="89"/>
      <c r="AE125" s="89"/>
      <c r="AF125" s="89"/>
      <c r="AG125" s="90"/>
      <c r="AH125" s="91" t="s">
        <v>121</v>
      </c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90"/>
      <c r="BC125" s="30">
        <f>BC126</f>
        <v>184800</v>
      </c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84"/>
      <c r="BY125" s="30">
        <f>BY126</f>
        <v>20266.02</v>
      </c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84"/>
      <c r="CO125" s="85">
        <f aca="true" t="shared" si="8" ref="CO125:CO133">BC125-BY125</f>
        <v>164533.98</v>
      </c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7"/>
    </row>
    <row r="126" spans="1:108" ht="35.25" customHeight="1">
      <c r="A126" s="33" t="s">
        <v>122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4"/>
      <c r="AB126" s="88" t="s">
        <v>16</v>
      </c>
      <c r="AC126" s="89"/>
      <c r="AD126" s="89"/>
      <c r="AE126" s="89"/>
      <c r="AF126" s="89"/>
      <c r="AG126" s="90"/>
      <c r="AH126" s="91" t="s">
        <v>123</v>
      </c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90"/>
      <c r="BC126" s="30">
        <f>BC127+BC135</f>
        <v>184800</v>
      </c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84"/>
      <c r="BY126" s="30">
        <f>BY128+BY134</f>
        <v>20266.02</v>
      </c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84"/>
      <c r="CO126" s="85">
        <f t="shared" si="8"/>
        <v>164533.98</v>
      </c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7"/>
    </row>
    <row r="127" spans="1:108" ht="19.5" customHeight="1">
      <c r="A127" s="33" t="s">
        <v>223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4"/>
      <c r="AB127" s="88" t="s">
        <v>16</v>
      </c>
      <c r="AC127" s="89"/>
      <c r="AD127" s="89"/>
      <c r="AE127" s="89"/>
      <c r="AF127" s="89"/>
      <c r="AG127" s="90"/>
      <c r="AH127" s="91" t="s">
        <v>227</v>
      </c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90"/>
      <c r="BC127" s="30">
        <f>BC128</f>
        <v>72900</v>
      </c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84"/>
      <c r="BY127" s="30">
        <f>BY128</f>
        <v>18000</v>
      </c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84"/>
      <c r="CO127" s="85">
        <f t="shared" si="8"/>
        <v>54900</v>
      </c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7"/>
    </row>
    <row r="128" spans="1:108" ht="102.75" customHeight="1">
      <c r="A128" s="33" t="s">
        <v>456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4"/>
      <c r="AB128" s="88" t="s">
        <v>16</v>
      </c>
      <c r="AC128" s="89"/>
      <c r="AD128" s="89"/>
      <c r="AE128" s="89"/>
      <c r="AF128" s="89"/>
      <c r="AG128" s="90"/>
      <c r="AH128" s="91" t="s">
        <v>124</v>
      </c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90"/>
      <c r="BC128" s="30">
        <f>BC130</f>
        <v>72900</v>
      </c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84"/>
      <c r="BY128" s="30">
        <f>BY130</f>
        <v>18000</v>
      </c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84"/>
      <c r="CO128" s="85">
        <f t="shared" si="8"/>
        <v>54900</v>
      </c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7"/>
    </row>
    <row r="129" spans="1:108" ht="18.75" customHeight="1">
      <c r="A129" s="33" t="s">
        <v>223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4"/>
      <c r="AB129" s="88" t="s">
        <v>16</v>
      </c>
      <c r="AC129" s="89"/>
      <c r="AD129" s="89"/>
      <c r="AE129" s="89"/>
      <c r="AF129" s="89"/>
      <c r="AG129" s="90"/>
      <c r="AH129" s="91" t="s">
        <v>468</v>
      </c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90"/>
      <c r="BC129" s="30">
        <f>BC130</f>
        <v>72900</v>
      </c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84"/>
      <c r="BY129" s="30">
        <f>BY131</f>
        <v>18000</v>
      </c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84"/>
      <c r="CO129" s="85">
        <f t="shared" si="8"/>
        <v>54900</v>
      </c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7"/>
    </row>
    <row r="130" spans="1:108" ht="18.75" customHeight="1">
      <c r="A130" s="33" t="s">
        <v>107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4"/>
      <c r="AB130" s="88" t="s">
        <v>16</v>
      </c>
      <c r="AC130" s="89"/>
      <c r="AD130" s="89"/>
      <c r="AE130" s="89"/>
      <c r="AF130" s="89"/>
      <c r="AG130" s="90"/>
      <c r="AH130" s="91" t="s">
        <v>363</v>
      </c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90"/>
      <c r="BC130" s="30">
        <f>BC131</f>
        <v>72900</v>
      </c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84"/>
      <c r="BY130" s="30">
        <f>BY132</f>
        <v>18000</v>
      </c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84"/>
      <c r="CO130" s="85">
        <f t="shared" si="8"/>
        <v>54900</v>
      </c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7"/>
    </row>
    <row r="131" spans="1:108" ht="18.75" customHeight="1">
      <c r="A131" s="33" t="s">
        <v>204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4"/>
      <c r="AB131" s="88" t="s">
        <v>16</v>
      </c>
      <c r="AC131" s="89"/>
      <c r="AD131" s="89"/>
      <c r="AE131" s="89"/>
      <c r="AF131" s="89"/>
      <c r="AG131" s="90"/>
      <c r="AH131" s="91" t="s">
        <v>364</v>
      </c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90"/>
      <c r="BC131" s="30">
        <f>BC132</f>
        <v>72900</v>
      </c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84"/>
      <c r="BY131" s="30">
        <f>BY132</f>
        <v>18000</v>
      </c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84"/>
      <c r="CO131" s="85">
        <f t="shared" si="8"/>
        <v>54900</v>
      </c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7"/>
    </row>
    <row r="132" spans="1:108" ht="18.75" customHeight="1">
      <c r="A132" s="33" t="s">
        <v>108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4"/>
      <c r="AB132" s="88" t="s">
        <v>16</v>
      </c>
      <c r="AC132" s="89"/>
      <c r="AD132" s="89"/>
      <c r="AE132" s="89"/>
      <c r="AF132" s="89"/>
      <c r="AG132" s="90"/>
      <c r="AH132" s="91" t="s">
        <v>365</v>
      </c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90"/>
      <c r="BC132" s="30">
        <f>BC133</f>
        <v>72900</v>
      </c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84"/>
      <c r="BY132" s="30">
        <f>BY133</f>
        <v>18000</v>
      </c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84"/>
      <c r="CO132" s="85">
        <f t="shared" si="8"/>
        <v>54900</v>
      </c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7"/>
    </row>
    <row r="133" spans="1:108" ht="36.75" customHeight="1">
      <c r="A133" s="33" t="s">
        <v>109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4"/>
      <c r="AB133" s="88" t="s">
        <v>16</v>
      </c>
      <c r="AC133" s="89"/>
      <c r="AD133" s="89"/>
      <c r="AE133" s="89"/>
      <c r="AF133" s="89"/>
      <c r="AG133" s="90"/>
      <c r="AH133" s="91" t="s">
        <v>274</v>
      </c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90"/>
      <c r="BC133" s="30">
        <v>72900</v>
      </c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84"/>
      <c r="BY133" s="30">
        <v>18000</v>
      </c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84"/>
      <c r="CO133" s="85">
        <f t="shared" si="8"/>
        <v>54900</v>
      </c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7"/>
    </row>
    <row r="134" spans="1:108" ht="24" customHeight="1">
      <c r="A134" s="33" t="s">
        <v>228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4"/>
      <c r="AB134" s="88" t="s">
        <v>16</v>
      </c>
      <c r="AC134" s="89"/>
      <c r="AD134" s="89"/>
      <c r="AE134" s="89"/>
      <c r="AF134" s="89"/>
      <c r="AG134" s="90"/>
      <c r="AH134" s="91" t="s">
        <v>467</v>
      </c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90"/>
      <c r="BC134" s="30">
        <f>BC137</f>
        <v>111900</v>
      </c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84"/>
      <c r="BY134" s="30">
        <f>BY137</f>
        <v>2266.02</v>
      </c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84"/>
      <c r="CO134" s="85">
        <f aca="true" t="shared" si="9" ref="CO134:CO154">BC134</f>
        <v>111900</v>
      </c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7"/>
    </row>
    <row r="135" spans="1:108" ht="60" customHeight="1">
      <c r="A135" s="33" t="s">
        <v>366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4"/>
      <c r="AB135" s="88" t="s">
        <v>16</v>
      </c>
      <c r="AC135" s="89"/>
      <c r="AD135" s="89"/>
      <c r="AE135" s="89"/>
      <c r="AF135" s="89"/>
      <c r="AG135" s="90"/>
      <c r="AH135" s="91" t="s">
        <v>125</v>
      </c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90"/>
      <c r="BC135" s="30">
        <f>BC138</f>
        <v>111900</v>
      </c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84"/>
      <c r="BY135" s="30">
        <f>BY138</f>
        <v>2266.02</v>
      </c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84"/>
      <c r="CO135" s="85">
        <f t="shared" si="9"/>
        <v>111900</v>
      </c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7"/>
    </row>
    <row r="136" spans="1:108" ht="27" customHeight="1">
      <c r="A136" s="33" t="s">
        <v>451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4"/>
      <c r="AB136" s="88" t="s">
        <v>16</v>
      </c>
      <c r="AC136" s="89"/>
      <c r="AD136" s="89"/>
      <c r="AE136" s="89"/>
      <c r="AF136" s="89"/>
      <c r="AG136" s="90"/>
      <c r="AH136" s="91" t="s">
        <v>466</v>
      </c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90"/>
      <c r="BC136" s="30">
        <f>BC137</f>
        <v>111900</v>
      </c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84"/>
      <c r="BY136" s="30">
        <f>BY137</f>
        <v>2266.02</v>
      </c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84"/>
      <c r="CO136" s="85">
        <f t="shared" si="9"/>
        <v>111900</v>
      </c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7"/>
    </row>
    <row r="137" spans="1:108" ht="35.25" customHeight="1">
      <c r="A137" s="33" t="s">
        <v>436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4"/>
      <c r="AB137" s="88" t="s">
        <v>16</v>
      </c>
      <c r="AC137" s="89"/>
      <c r="AD137" s="89"/>
      <c r="AE137" s="89"/>
      <c r="AF137" s="89"/>
      <c r="AG137" s="90"/>
      <c r="AH137" s="91" t="s">
        <v>465</v>
      </c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90"/>
      <c r="BC137" s="30">
        <f>BC138</f>
        <v>111900</v>
      </c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84"/>
      <c r="BY137" s="30">
        <f>BY138</f>
        <v>2266.02</v>
      </c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84"/>
      <c r="CO137" s="85">
        <f t="shared" si="9"/>
        <v>111900</v>
      </c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7"/>
    </row>
    <row r="138" spans="1:108" ht="35.25" customHeight="1">
      <c r="A138" s="33" t="s">
        <v>303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4"/>
      <c r="AB138" s="88" t="s">
        <v>16</v>
      </c>
      <c r="AC138" s="89"/>
      <c r="AD138" s="89"/>
      <c r="AE138" s="89"/>
      <c r="AF138" s="89"/>
      <c r="AG138" s="90"/>
      <c r="AH138" s="91" t="s">
        <v>367</v>
      </c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90"/>
      <c r="BC138" s="30">
        <f>BC139+BC143</f>
        <v>111900</v>
      </c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84"/>
      <c r="BY138" s="30">
        <f>BY139</f>
        <v>2266.02</v>
      </c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84"/>
      <c r="CO138" s="85">
        <f t="shared" si="9"/>
        <v>111900</v>
      </c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7"/>
    </row>
    <row r="139" spans="1:108" ht="18.75" customHeight="1">
      <c r="A139" s="33" t="s">
        <v>204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4"/>
      <c r="AB139" s="88" t="s">
        <v>16</v>
      </c>
      <c r="AC139" s="89"/>
      <c r="AD139" s="89"/>
      <c r="AE139" s="89"/>
      <c r="AF139" s="89"/>
      <c r="AG139" s="90"/>
      <c r="AH139" s="91" t="s">
        <v>368</v>
      </c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90"/>
      <c r="BC139" s="30">
        <f>BC140</f>
        <v>30000</v>
      </c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84"/>
      <c r="BY139" s="30">
        <f>BY140</f>
        <v>2266.02</v>
      </c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84"/>
      <c r="CO139" s="85">
        <f t="shared" si="9"/>
        <v>30000</v>
      </c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7"/>
    </row>
    <row r="140" spans="1:108" ht="18.75" customHeight="1">
      <c r="A140" s="33" t="s">
        <v>97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4"/>
      <c r="AB140" s="88" t="s">
        <v>16</v>
      </c>
      <c r="AC140" s="89"/>
      <c r="AD140" s="89"/>
      <c r="AE140" s="89"/>
      <c r="AF140" s="89"/>
      <c r="AG140" s="90"/>
      <c r="AH140" s="91" t="s">
        <v>369</v>
      </c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90"/>
      <c r="BC140" s="30">
        <f>BC142+BC141</f>
        <v>30000</v>
      </c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84"/>
      <c r="BY140" s="30">
        <f>BY142</f>
        <v>2266.02</v>
      </c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84"/>
      <c r="CO140" s="85">
        <f t="shared" si="9"/>
        <v>30000</v>
      </c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7"/>
    </row>
    <row r="141" spans="1:108" ht="24.75" customHeight="1">
      <c r="A141" s="33" t="s">
        <v>101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4"/>
      <c r="AB141" s="88" t="s">
        <v>16</v>
      </c>
      <c r="AC141" s="89"/>
      <c r="AD141" s="89"/>
      <c r="AE141" s="89"/>
      <c r="AF141" s="89"/>
      <c r="AG141" s="90"/>
      <c r="AH141" s="91" t="s">
        <v>408</v>
      </c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90"/>
      <c r="BC141" s="30">
        <v>6000</v>
      </c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84"/>
      <c r="BY141" s="30" t="s">
        <v>177</v>
      </c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84"/>
      <c r="CO141" s="85">
        <f t="shared" si="9"/>
        <v>6000</v>
      </c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7"/>
    </row>
    <row r="142" spans="1:108" ht="18.75" customHeight="1">
      <c r="A142" s="33" t="s">
        <v>370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4"/>
      <c r="AB142" s="88" t="s">
        <v>16</v>
      </c>
      <c r="AC142" s="89"/>
      <c r="AD142" s="89"/>
      <c r="AE142" s="89"/>
      <c r="AF142" s="89"/>
      <c r="AG142" s="90"/>
      <c r="AH142" s="91" t="s">
        <v>371</v>
      </c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90"/>
      <c r="BC142" s="30">
        <v>24000</v>
      </c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84"/>
      <c r="BY142" s="30">
        <v>2266.02</v>
      </c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84"/>
      <c r="CO142" s="85">
        <f t="shared" si="9"/>
        <v>24000</v>
      </c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7"/>
    </row>
    <row r="143" spans="1:108" ht="18.75" customHeight="1">
      <c r="A143" s="33" t="s">
        <v>205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4"/>
      <c r="AB143" s="88" t="s">
        <v>16</v>
      </c>
      <c r="AC143" s="89"/>
      <c r="AD143" s="89"/>
      <c r="AE143" s="89"/>
      <c r="AF143" s="89"/>
      <c r="AG143" s="90"/>
      <c r="AH143" s="91" t="s">
        <v>372</v>
      </c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90"/>
      <c r="BC143" s="30">
        <f>BC144</f>
        <v>81900</v>
      </c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84"/>
      <c r="BY143" s="30" t="str">
        <f>BY144</f>
        <v>-</v>
      </c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84"/>
      <c r="CO143" s="85">
        <f t="shared" si="9"/>
        <v>81900</v>
      </c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7"/>
    </row>
    <row r="144" spans="1:108" ht="26.25" customHeight="1">
      <c r="A144" s="33" t="s">
        <v>104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4"/>
      <c r="AB144" s="88" t="s">
        <v>16</v>
      </c>
      <c r="AC144" s="89"/>
      <c r="AD144" s="89"/>
      <c r="AE144" s="89"/>
      <c r="AF144" s="89"/>
      <c r="AG144" s="90"/>
      <c r="AH144" s="91" t="s">
        <v>373</v>
      </c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90"/>
      <c r="BC144" s="30">
        <v>81900</v>
      </c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84"/>
      <c r="BY144" s="30" t="s">
        <v>177</v>
      </c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84"/>
      <c r="CO144" s="85">
        <f t="shared" si="9"/>
        <v>81900</v>
      </c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7"/>
    </row>
    <row r="145" spans="1:108" ht="18.75" customHeight="1">
      <c r="A145" s="33" t="s">
        <v>374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4"/>
      <c r="AB145" s="88" t="s">
        <v>16</v>
      </c>
      <c r="AC145" s="89"/>
      <c r="AD145" s="89"/>
      <c r="AE145" s="89"/>
      <c r="AF145" s="89"/>
      <c r="AG145" s="90"/>
      <c r="AH145" s="91" t="s">
        <v>375</v>
      </c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90"/>
      <c r="BC145" s="30">
        <f>BC146</f>
        <v>292100</v>
      </c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84"/>
      <c r="BY145" s="30" t="s">
        <v>177</v>
      </c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84"/>
      <c r="CO145" s="85">
        <f t="shared" si="9"/>
        <v>292100</v>
      </c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7"/>
    </row>
    <row r="146" spans="1:108" ht="18.75" customHeight="1">
      <c r="A146" s="33" t="s">
        <v>405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4"/>
      <c r="AB146" s="88" t="s">
        <v>16</v>
      </c>
      <c r="AC146" s="89"/>
      <c r="AD146" s="89"/>
      <c r="AE146" s="89"/>
      <c r="AF146" s="89"/>
      <c r="AG146" s="90"/>
      <c r="AH146" s="91" t="s">
        <v>404</v>
      </c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90"/>
      <c r="BC146" s="30">
        <f>BC148+BC155</f>
        <v>292100</v>
      </c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84"/>
      <c r="BY146" s="30" t="str">
        <f>BY147</f>
        <v>-</v>
      </c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84"/>
      <c r="CO146" s="85">
        <f t="shared" si="9"/>
        <v>292100</v>
      </c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7"/>
    </row>
    <row r="147" spans="1:108" ht="18.75" customHeight="1">
      <c r="A147" s="33" t="s">
        <v>229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4"/>
      <c r="AB147" s="88" t="s">
        <v>16</v>
      </c>
      <c r="AC147" s="89"/>
      <c r="AD147" s="89"/>
      <c r="AE147" s="89"/>
      <c r="AF147" s="89"/>
      <c r="AG147" s="90"/>
      <c r="AH147" s="91" t="s">
        <v>464</v>
      </c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90"/>
      <c r="BC147" s="30">
        <f>BC150</f>
        <v>186800</v>
      </c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84"/>
      <c r="BY147" s="30" t="str">
        <f>BY150</f>
        <v>-</v>
      </c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84"/>
      <c r="CO147" s="85">
        <f t="shared" si="9"/>
        <v>186800</v>
      </c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7"/>
    </row>
    <row r="148" spans="1:108" ht="58.5" customHeight="1">
      <c r="A148" s="33" t="s">
        <v>376</v>
      </c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4"/>
      <c r="AB148" s="88" t="s">
        <v>16</v>
      </c>
      <c r="AC148" s="89"/>
      <c r="AD148" s="89"/>
      <c r="AE148" s="89"/>
      <c r="AF148" s="89"/>
      <c r="AG148" s="90"/>
      <c r="AH148" s="91" t="s">
        <v>403</v>
      </c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90"/>
      <c r="BC148" s="30">
        <f>BC151</f>
        <v>186800</v>
      </c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84"/>
      <c r="BY148" s="30" t="str">
        <f>BY151</f>
        <v>-</v>
      </c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84"/>
      <c r="CO148" s="85">
        <f t="shared" si="9"/>
        <v>186800</v>
      </c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7"/>
    </row>
    <row r="149" spans="1:108" ht="29.25" customHeight="1">
      <c r="A149" s="33" t="s">
        <v>462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4"/>
      <c r="AB149" s="88" t="s">
        <v>16</v>
      </c>
      <c r="AC149" s="89"/>
      <c r="AD149" s="89"/>
      <c r="AE149" s="89"/>
      <c r="AF149" s="89"/>
      <c r="AG149" s="90"/>
      <c r="AH149" s="91" t="s">
        <v>463</v>
      </c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90"/>
      <c r="BC149" s="30">
        <f aca="true" t="shared" si="10" ref="BC149:BC162">BC150</f>
        <v>186800</v>
      </c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84"/>
      <c r="BY149" s="30" t="str">
        <f aca="true" t="shared" si="11" ref="BY149:BY162">BY150</f>
        <v>-</v>
      </c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84"/>
      <c r="CO149" s="85">
        <f t="shared" si="9"/>
        <v>186800</v>
      </c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7"/>
    </row>
    <row r="150" spans="1:108" ht="36" customHeight="1">
      <c r="A150" s="33" t="s">
        <v>436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4"/>
      <c r="AB150" s="88" t="s">
        <v>16</v>
      </c>
      <c r="AC150" s="89"/>
      <c r="AD150" s="89"/>
      <c r="AE150" s="89"/>
      <c r="AF150" s="89"/>
      <c r="AG150" s="90"/>
      <c r="AH150" s="91" t="s">
        <v>461</v>
      </c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90"/>
      <c r="BC150" s="30">
        <f t="shared" si="10"/>
        <v>186800</v>
      </c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84"/>
      <c r="BY150" s="30" t="str">
        <f t="shared" si="11"/>
        <v>-</v>
      </c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84"/>
      <c r="CO150" s="85">
        <f t="shared" si="9"/>
        <v>186800</v>
      </c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7"/>
    </row>
    <row r="151" spans="1:108" ht="36" customHeight="1">
      <c r="A151" s="33" t="s">
        <v>303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4"/>
      <c r="AB151" s="88" t="s">
        <v>16</v>
      </c>
      <c r="AC151" s="89"/>
      <c r="AD151" s="89"/>
      <c r="AE151" s="89"/>
      <c r="AF151" s="89"/>
      <c r="AG151" s="90"/>
      <c r="AH151" s="91" t="s">
        <v>402</v>
      </c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90"/>
      <c r="BC151" s="30">
        <f t="shared" si="10"/>
        <v>186800</v>
      </c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84"/>
      <c r="BY151" s="30" t="str">
        <f t="shared" si="11"/>
        <v>-</v>
      </c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84"/>
      <c r="CO151" s="85">
        <f t="shared" si="9"/>
        <v>186800</v>
      </c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7"/>
    </row>
    <row r="152" spans="1:108" ht="18.75" customHeight="1">
      <c r="A152" s="33" t="s">
        <v>204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4"/>
      <c r="AB152" s="88" t="s">
        <v>16</v>
      </c>
      <c r="AC152" s="89"/>
      <c r="AD152" s="89"/>
      <c r="AE152" s="89"/>
      <c r="AF152" s="89"/>
      <c r="AG152" s="90"/>
      <c r="AH152" s="91" t="s">
        <v>401</v>
      </c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90"/>
      <c r="BC152" s="30">
        <f t="shared" si="10"/>
        <v>186800</v>
      </c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84"/>
      <c r="BY152" s="30" t="str">
        <f t="shared" si="11"/>
        <v>-</v>
      </c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84"/>
      <c r="CO152" s="85">
        <f t="shared" si="9"/>
        <v>186800</v>
      </c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7"/>
    </row>
    <row r="153" spans="1:108" ht="18.75" customHeight="1">
      <c r="A153" s="33" t="s">
        <v>97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4"/>
      <c r="AB153" s="88" t="s">
        <v>16</v>
      </c>
      <c r="AC153" s="89"/>
      <c r="AD153" s="89"/>
      <c r="AE153" s="89"/>
      <c r="AF153" s="89"/>
      <c r="AG153" s="90"/>
      <c r="AH153" s="91" t="s">
        <v>400</v>
      </c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90"/>
      <c r="BC153" s="30">
        <f t="shared" si="10"/>
        <v>186800</v>
      </c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84"/>
      <c r="BY153" s="30" t="str">
        <f t="shared" si="11"/>
        <v>-</v>
      </c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84"/>
      <c r="CO153" s="85">
        <f t="shared" si="9"/>
        <v>186800</v>
      </c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7"/>
    </row>
    <row r="154" spans="1:108" ht="24" customHeight="1">
      <c r="A154" s="33" t="s">
        <v>101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4"/>
      <c r="AB154" s="88" t="s">
        <v>16</v>
      </c>
      <c r="AC154" s="89"/>
      <c r="AD154" s="89"/>
      <c r="AE154" s="89"/>
      <c r="AF154" s="89"/>
      <c r="AG154" s="90"/>
      <c r="AH154" s="91" t="s">
        <v>399</v>
      </c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90"/>
      <c r="BC154" s="30">
        <v>186800</v>
      </c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84"/>
      <c r="BY154" s="30" t="s">
        <v>177</v>
      </c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84"/>
      <c r="CO154" s="85">
        <f t="shared" si="9"/>
        <v>186800</v>
      </c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7"/>
    </row>
    <row r="155" spans="1:108" ht="24" customHeight="1">
      <c r="A155" s="33" t="s">
        <v>228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4"/>
      <c r="AB155" s="88" t="s">
        <v>16</v>
      </c>
      <c r="AC155" s="89"/>
      <c r="AD155" s="89"/>
      <c r="AE155" s="89"/>
      <c r="AF155" s="89"/>
      <c r="AG155" s="90"/>
      <c r="AH155" s="91" t="s">
        <v>460</v>
      </c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90"/>
      <c r="BC155" s="30">
        <f>BC156</f>
        <v>105300</v>
      </c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84"/>
      <c r="BY155" s="30" t="str">
        <f>BY158</f>
        <v>-</v>
      </c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84"/>
      <c r="CO155" s="85">
        <f>CO156</f>
        <v>55300</v>
      </c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7"/>
    </row>
    <row r="156" spans="1:108" ht="69.75" customHeight="1">
      <c r="A156" s="33" t="s">
        <v>499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4"/>
      <c r="AB156" s="88" t="s">
        <v>16</v>
      </c>
      <c r="AC156" s="89"/>
      <c r="AD156" s="89"/>
      <c r="AE156" s="89"/>
      <c r="AF156" s="89"/>
      <c r="AG156" s="90"/>
      <c r="AH156" s="91" t="s">
        <v>459</v>
      </c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90"/>
      <c r="BC156" s="30">
        <f>BC157+BC164</f>
        <v>105300</v>
      </c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84"/>
      <c r="BY156" s="30" t="str">
        <f>BY159</f>
        <v>-</v>
      </c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84"/>
      <c r="CO156" s="85">
        <f>CO157</f>
        <v>55300</v>
      </c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7"/>
    </row>
    <row r="157" spans="1:108" ht="48" customHeight="1">
      <c r="A157" s="33" t="s">
        <v>304</v>
      </c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4"/>
      <c r="AB157" s="88" t="s">
        <v>16</v>
      </c>
      <c r="AC157" s="89"/>
      <c r="AD157" s="89"/>
      <c r="AE157" s="89"/>
      <c r="AF157" s="89"/>
      <c r="AG157" s="90"/>
      <c r="AH157" s="91" t="s">
        <v>398</v>
      </c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90"/>
      <c r="BC157" s="30">
        <f>BC160</f>
        <v>55300</v>
      </c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84"/>
      <c r="BY157" s="30" t="str">
        <f>BY160</f>
        <v>-</v>
      </c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84"/>
      <c r="CO157" s="85">
        <f>CO158</f>
        <v>55300</v>
      </c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7"/>
    </row>
    <row r="158" spans="1:108" ht="27" customHeight="1">
      <c r="A158" s="33" t="s">
        <v>451</v>
      </c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4"/>
      <c r="AB158" s="88" t="s">
        <v>16</v>
      </c>
      <c r="AC158" s="89"/>
      <c r="AD158" s="89"/>
      <c r="AE158" s="89"/>
      <c r="AF158" s="89"/>
      <c r="AG158" s="90"/>
      <c r="AH158" s="91" t="s">
        <v>458</v>
      </c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90"/>
      <c r="BC158" s="30">
        <f t="shared" si="10"/>
        <v>55300</v>
      </c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84"/>
      <c r="BY158" s="30" t="str">
        <f t="shared" si="11"/>
        <v>-</v>
      </c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84"/>
      <c r="CO158" s="85">
        <f>CO159</f>
        <v>55300</v>
      </c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7"/>
    </row>
    <row r="159" spans="1:108" ht="36" customHeight="1">
      <c r="A159" s="33" t="s">
        <v>436</v>
      </c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4"/>
      <c r="AB159" s="88" t="s">
        <v>16</v>
      </c>
      <c r="AC159" s="89"/>
      <c r="AD159" s="89"/>
      <c r="AE159" s="89"/>
      <c r="AF159" s="89"/>
      <c r="AG159" s="90"/>
      <c r="AH159" s="91" t="s">
        <v>457</v>
      </c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90"/>
      <c r="BC159" s="30">
        <f t="shared" si="10"/>
        <v>55300</v>
      </c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84"/>
      <c r="BY159" s="30" t="str">
        <f t="shared" si="11"/>
        <v>-</v>
      </c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84"/>
      <c r="CO159" s="85">
        <f>CO160</f>
        <v>55300</v>
      </c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7"/>
    </row>
    <row r="160" spans="1:108" ht="36" customHeight="1">
      <c r="A160" s="33" t="s">
        <v>303</v>
      </c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4"/>
      <c r="AB160" s="88" t="s">
        <v>16</v>
      </c>
      <c r="AC160" s="89"/>
      <c r="AD160" s="89"/>
      <c r="AE160" s="89"/>
      <c r="AF160" s="89"/>
      <c r="AG160" s="90"/>
      <c r="AH160" s="91" t="s">
        <v>397</v>
      </c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90"/>
      <c r="BC160" s="30">
        <f t="shared" si="10"/>
        <v>55300</v>
      </c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84"/>
      <c r="BY160" s="30" t="str">
        <f t="shared" si="11"/>
        <v>-</v>
      </c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84"/>
      <c r="CO160" s="85">
        <f>BC160</f>
        <v>55300</v>
      </c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7"/>
    </row>
    <row r="161" spans="1:108" ht="18.75" customHeight="1">
      <c r="A161" s="33" t="s">
        <v>204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4"/>
      <c r="AB161" s="88" t="s">
        <v>16</v>
      </c>
      <c r="AC161" s="89"/>
      <c r="AD161" s="89"/>
      <c r="AE161" s="89"/>
      <c r="AF161" s="89"/>
      <c r="AG161" s="90"/>
      <c r="AH161" s="91" t="s">
        <v>396</v>
      </c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90"/>
      <c r="BC161" s="30">
        <f t="shared" si="10"/>
        <v>55300</v>
      </c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84"/>
      <c r="BY161" s="30" t="str">
        <f t="shared" si="11"/>
        <v>-</v>
      </c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84"/>
      <c r="CO161" s="85">
        <f>BC161</f>
        <v>55300</v>
      </c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7"/>
    </row>
    <row r="162" spans="1:108" ht="18.75" customHeight="1">
      <c r="A162" s="33" t="s">
        <v>97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4"/>
      <c r="AB162" s="88" t="s">
        <v>16</v>
      </c>
      <c r="AC162" s="89"/>
      <c r="AD162" s="89"/>
      <c r="AE162" s="89"/>
      <c r="AF162" s="89"/>
      <c r="AG162" s="90"/>
      <c r="AH162" s="91" t="s">
        <v>395</v>
      </c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90"/>
      <c r="BC162" s="30">
        <f t="shared" si="10"/>
        <v>55300</v>
      </c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84"/>
      <c r="BY162" s="30" t="str">
        <f t="shared" si="11"/>
        <v>-</v>
      </c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84"/>
      <c r="CO162" s="85">
        <f>BC162</f>
        <v>55300</v>
      </c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7"/>
    </row>
    <row r="163" spans="1:108" ht="24" customHeight="1">
      <c r="A163" s="33" t="s">
        <v>101</v>
      </c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4"/>
      <c r="AB163" s="88" t="s">
        <v>16</v>
      </c>
      <c r="AC163" s="89"/>
      <c r="AD163" s="89"/>
      <c r="AE163" s="89"/>
      <c r="AF163" s="89"/>
      <c r="AG163" s="90"/>
      <c r="AH163" s="91" t="s">
        <v>394</v>
      </c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90"/>
      <c r="BC163" s="30">
        <v>55300</v>
      </c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84"/>
      <c r="BY163" s="30" t="s">
        <v>177</v>
      </c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84"/>
      <c r="CO163" s="85">
        <f>BC163</f>
        <v>55300</v>
      </c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7"/>
    </row>
    <row r="164" spans="1:108" ht="58.5" customHeight="1">
      <c r="A164" s="33" t="s">
        <v>573</v>
      </c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4"/>
      <c r="AB164" s="88" t="s">
        <v>16</v>
      </c>
      <c r="AC164" s="89"/>
      <c r="AD164" s="89"/>
      <c r="AE164" s="89"/>
      <c r="AF164" s="89"/>
      <c r="AG164" s="90"/>
      <c r="AH164" s="91" t="s">
        <v>572</v>
      </c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90"/>
      <c r="BC164" s="30">
        <f>BC167</f>
        <v>50000</v>
      </c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84"/>
      <c r="BY164" s="30" t="str">
        <f>BY167</f>
        <v>-</v>
      </c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84"/>
      <c r="CO164" s="85">
        <f>CO165</f>
        <v>50000</v>
      </c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7"/>
    </row>
    <row r="165" spans="1:108" ht="27" customHeight="1">
      <c r="A165" s="33" t="s">
        <v>451</v>
      </c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4"/>
      <c r="AB165" s="88" t="s">
        <v>16</v>
      </c>
      <c r="AC165" s="89"/>
      <c r="AD165" s="89"/>
      <c r="AE165" s="89"/>
      <c r="AF165" s="89"/>
      <c r="AG165" s="90"/>
      <c r="AH165" s="91" t="s">
        <v>571</v>
      </c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90"/>
      <c r="BC165" s="30">
        <f aca="true" t="shared" si="12" ref="BC165:BC170">BC166</f>
        <v>50000</v>
      </c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84"/>
      <c r="BY165" s="30" t="str">
        <f aca="true" t="shared" si="13" ref="BY165:BY170">BY166</f>
        <v>-</v>
      </c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84"/>
      <c r="CO165" s="85">
        <f>CO166</f>
        <v>50000</v>
      </c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7"/>
    </row>
    <row r="166" spans="1:108" ht="36" customHeight="1">
      <c r="A166" s="33" t="s">
        <v>436</v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4"/>
      <c r="AB166" s="88" t="s">
        <v>16</v>
      </c>
      <c r="AC166" s="89"/>
      <c r="AD166" s="89"/>
      <c r="AE166" s="89"/>
      <c r="AF166" s="89"/>
      <c r="AG166" s="90"/>
      <c r="AH166" s="91" t="s">
        <v>570</v>
      </c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90"/>
      <c r="BC166" s="30">
        <f t="shared" si="12"/>
        <v>50000</v>
      </c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84"/>
      <c r="BY166" s="30" t="str">
        <f t="shared" si="13"/>
        <v>-</v>
      </c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84"/>
      <c r="CO166" s="85">
        <f>CO167</f>
        <v>50000</v>
      </c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7"/>
    </row>
    <row r="167" spans="1:108" ht="36" customHeight="1">
      <c r="A167" s="33" t="s">
        <v>303</v>
      </c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4"/>
      <c r="AB167" s="88" t="s">
        <v>16</v>
      </c>
      <c r="AC167" s="89"/>
      <c r="AD167" s="89"/>
      <c r="AE167" s="89"/>
      <c r="AF167" s="89"/>
      <c r="AG167" s="90"/>
      <c r="AH167" s="91" t="s">
        <v>569</v>
      </c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90"/>
      <c r="BC167" s="30">
        <f t="shared" si="12"/>
        <v>50000</v>
      </c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84"/>
      <c r="BY167" s="30" t="str">
        <f t="shared" si="13"/>
        <v>-</v>
      </c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84"/>
      <c r="CO167" s="85">
        <f>BC167</f>
        <v>50000</v>
      </c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7"/>
    </row>
    <row r="168" spans="1:108" ht="18.75" customHeight="1">
      <c r="A168" s="33" t="s">
        <v>204</v>
      </c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4"/>
      <c r="AB168" s="88" t="s">
        <v>16</v>
      </c>
      <c r="AC168" s="89"/>
      <c r="AD168" s="89"/>
      <c r="AE168" s="89"/>
      <c r="AF168" s="89"/>
      <c r="AG168" s="90"/>
      <c r="AH168" s="91" t="s">
        <v>568</v>
      </c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90"/>
      <c r="BC168" s="30">
        <f t="shared" si="12"/>
        <v>50000</v>
      </c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84"/>
      <c r="BY168" s="30" t="str">
        <f t="shared" si="13"/>
        <v>-</v>
      </c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84"/>
      <c r="CO168" s="85">
        <f>BC168</f>
        <v>50000</v>
      </c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7"/>
    </row>
    <row r="169" spans="1:108" ht="18.75" customHeight="1">
      <c r="A169" s="33" t="s">
        <v>97</v>
      </c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4"/>
      <c r="AB169" s="88" t="s">
        <v>16</v>
      </c>
      <c r="AC169" s="89"/>
      <c r="AD169" s="89"/>
      <c r="AE169" s="89"/>
      <c r="AF169" s="89"/>
      <c r="AG169" s="90"/>
      <c r="AH169" s="91" t="s">
        <v>567</v>
      </c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90"/>
      <c r="BC169" s="30">
        <f t="shared" si="12"/>
        <v>50000</v>
      </c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84"/>
      <c r="BY169" s="30" t="str">
        <f t="shared" si="13"/>
        <v>-</v>
      </c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84"/>
      <c r="CO169" s="85">
        <f>BC169</f>
        <v>50000</v>
      </c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7"/>
    </row>
    <row r="170" spans="1:108" ht="24" customHeight="1">
      <c r="A170" s="33" t="s">
        <v>101</v>
      </c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4"/>
      <c r="AB170" s="88" t="s">
        <v>16</v>
      </c>
      <c r="AC170" s="89"/>
      <c r="AD170" s="89"/>
      <c r="AE170" s="89"/>
      <c r="AF170" s="89"/>
      <c r="AG170" s="90"/>
      <c r="AH170" s="91" t="s">
        <v>566</v>
      </c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90"/>
      <c r="BC170" s="30">
        <v>50000</v>
      </c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84"/>
      <c r="BY170" s="30" t="s">
        <v>177</v>
      </c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84"/>
      <c r="CO170" s="85">
        <f>BC170</f>
        <v>50000</v>
      </c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7"/>
    </row>
    <row r="171" spans="1:108" ht="18.75" customHeight="1">
      <c r="A171" s="33" t="s">
        <v>126</v>
      </c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4"/>
      <c r="AB171" s="88" t="s">
        <v>16</v>
      </c>
      <c r="AC171" s="89"/>
      <c r="AD171" s="89"/>
      <c r="AE171" s="89"/>
      <c r="AF171" s="89"/>
      <c r="AG171" s="90"/>
      <c r="AH171" s="91" t="s">
        <v>127</v>
      </c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90"/>
      <c r="BC171" s="30">
        <f>BC179+BC172</f>
        <v>2264100</v>
      </c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84"/>
      <c r="BY171" s="30">
        <f>BY179+BY172</f>
        <v>234959.25</v>
      </c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84"/>
      <c r="CO171" s="85">
        <f>BC171-BY171</f>
        <v>2029140.75</v>
      </c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7"/>
    </row>
    <row r="172" spans="1:108" ht="17.25" customHeight="1">
      <c r="A172" s="33" t="s">
        <v>536</v>
      </c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4"/>
      <c r="AB172" s="88" t="s">
        <v>16</v>
      </c>
      <c r="AC172" s="89"/>
      <c r="AD172" s="89"/>
      <c r="AE172" s="89"/>
      <c r="AF172" s="89"/>
      <c r="AG172" s="90"/>
      <c r="AH172" s="91" t="s">
        <v>537</v>
      </c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90"/>
      <c r="BC172" s="30">
        <f>BC173</f>
        <v>35200</v>
      </c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84"/>
      <c r="BY172" s="30">
        <f>BY176</f>
        <v>35119.62</v>
      </c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84"/>
      <c r="CO172" s="85">
        <f aca="true" t="shared" si="14" ref="CO172:CO178">BC172-BY172</f>
        <v>80.37999999999738</v>
      </c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7"/>
    </row>
    <row r="173" spans="1:108" ht="17.25" customHeight="1">
      <c r="A173" s="33" t="s">
        <v>229</v>
      </c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4"/>
      <c r="AB173" s="88" t="s">
        <v>16</v>
      </c>
      <c r="AC173" s="89"/>
      <c r="AD173" s="89"/>
      <c r="AE173" s="89"/>
      <c r="AF173" s="89"/>
      <c r="AG173" s="90"/>
      <c r="AH173" s="91" t="s">
        <v>538</v>
      </c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90"/>
      <c r="BC173" s="30">
        <f>BC174</f>
        <v>35200</v>
      </c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84"/>
      <c r="BY173" s="30">
        <f>BY177</f>
        <v>35119.62</v>
      </c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84"/>
      <c r="CO173" s="85">
        <f t="shared" si="14"/>
        <v>80.37999999999738</v>
      </c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7"/>
    </row>
    <row r="174" spans="1:108" ht="47.25" customHeight="1">
      <c r="A174" s="33" t="s">
        <v>565</v>
      </c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4"/>
      <c r="AB174" s="88" t="s">
        <v>16</v>
      </c>
      <c r="AC174" s="89"/>
      <c r="AD174" s="89"/>
      <c r="AE174" s="89"/>
      <c r="AF174" s="89"/>
      <c r="AG174" s="90"/>
      <c r="AH174" s="91" t="s">
        <v>564</v>
      </c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90"/>
      <c r="BC174" s="30">
        <f>BC176</f>
        <v>35200</v>
      </c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84"/>
      <c r="BY174" s="30">
        <f>BY178</f>
        <v>35119.62</v>
      </c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84"/>
      <c r="CO174" s="85">
        <f t="shared" si="14"/>
        <v>80.37999999999738</v>
      </c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7"/>
    </row>
    <row r="175" spans="1:108" ht="19.5" customHeight="1">
      <c r="A175" s="33" t="s">
        <v>435</v>
      </c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4"/>
      <c r="AB175" s="88" t="s">
        <v>16</v>
      </c>
      <c r="AC175" s="89"/>
      <c r="AD175" s="89"/>
      <c r="AE175" s="89"/>
      <c r="AF175" s="89"/>
      <c r="AG175" s="90"/>
      <c r="AH175" s="91" t="s">
        <v>562</v>
      </c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90"/>
      <c r="BC175" s="30">
        <f>BC176</f>
        <v>35200</v>
      </c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84"/>
      <c r="BY175" s="30">
        <f>BY176</f>
        <v>35119.62</v>
      </c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84"/>
      <c r="CO175" s="85">
        <f t="shared" si="14"/>
        <v>80.37999999999738</v>
      </c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7"/>
    </row>
    <row r="176" spans="1:108" ht="18" customHeight="1">
      <c r="A176" s="33" t="s">
        <v>563</v>
      </c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4"/>
      <c r="AB176" s="88" t="s">
        <v>16</v>
      </c>
      <c r="AC176" s="89"/>
      <c r="AD176" s="89"/>
      <c r="AE176" s="89"/>
      <c r="AF176" s="89"/>
      <c r="AG176" s="90"/>
      <c r="AH176" s="91" t="s">
        <v>561</v>
      </c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90"/>
      <c r="BC176" s="30">
        <f>BC177</f>
        <v>35200</v>
      </c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84"/>
      <c r="BY176" s="30">
        <f>BY177</f>
        <v>35119.62</v>
      </c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84"/>
      <c r="CO176" s="85">
        <f t="shared" si="14"/>
        <v>80.37999999999738</v>
      </c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7"/>
    </row>
    <row r="177" spans="1:108" ht="18" customHeight="1">
      <c r="A177" s="33" t="s">
        <v>205</v>
      </c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4"/>
      <c r="AB177" s="88" t="s">
        <v>16</v>
      </c>
      <c r="AC177" s="89"/>
      <c r="AD177" s="89"/>
      <c r="AE177" s="89"/>
      <c r="AF177" s="89"/>
      <c r="AG177" s="90"/>
      <c r="AH177" s="91" t="s">
        <v>560</v>
      </c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90"/>
      <c r="BC177" s="30">
        <f>BC178</f>
        <v>35200</v>
      </c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84"/>
      <c r="BY177" s="30">
        <f>BY178</f>
        <v>35119.62</v>
      </c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84"/>
      <c r="CO177" s="85">
        <f t="shared" si="14"/>
        <v>80.37999999999738</v>
      </c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7"/>
    </row>
    <row r="178" spans="1:108" ht="24.75" customHeight="1">
      <c r="A178" s="33" t="s">
        <v>216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4"/>
      <c r="AB178" s="88" t="s">
        <v>16</v>
      </c>
      <c r="AC178" s="89"/>
      <c r="AD178" s="89"/>
      <c r="AE178" s="89"/>
      <c r="AF178" s="89"/>
      <c r="AG178" s="90"/>
      <c r="AH178" s="91" t="s">
        <v>559</v>
      </c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90"/>
      <c r="BC178" s="30">
        <v>35200</v>
      </c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84"/>
      <c r="BY178" s="30">
        <v>35119.62</v>
      </c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84"/>
      <c r="CO178" s="85">
        <f t="shared" si="14"/>
        <v>80.37999999999738</v>
      </c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7"/>
    </row>
    <row r="179" spans="1:108" ht="18.75" customHeight="1">
      <c r="A179" s="102" t="s">
        <v>128</v>
      </c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3"/>
      <c r="AB179" s="88" t="s">
        <v>16</v>
      </c>
      <c r="AC179" s="89"/>
      <c r="AD179" s="89"/>
      <c r="AE179" s="89"/>
      <c r="AF179" s="89"/>
      <c r="AG179" s="90"/>
      <c r="AH179" s="91" t="s">
        <v>129</v>
      </c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90"/>
      <c r="BC179" s="30">
        <f>BC188</f>
        <v>2228900</v>
      </c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84"/>
      <c r="BY179" s="30">
        <f>BY188</f>
        <v>199839.63</v>
      </c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84"/>
      <c r="CO179" s="85">
        <f aca="true" t="shared" si="15" ref="CO179:CO217">BC179-BY179</f>
        <v>2029060.37</v>
      </c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7"/>
    </row>
    <row r="180" spans="1:108" ht="78.75" customHeight="1" hidden="1">
      <c r="A180" s="33" t="s">
        <v>376</v>
      </c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4"/>
      <c r="AB180" s="88" t="s">
        <v>16</v>
      </c>
      <c r="AC180" s="89"/>
      <c r="AD180" s="89"/>
      <c r="AE180" s="89"/>
      <c r="AF180" s="89"/>
      <c r="AG180" s="90"/>
      <c r="AH180" s="91" t="s">
        <v>307</v>
      </c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90"/>
      <c r="BC180" s="30">
        <f>BC181</f>
        <v>0</v>
      </c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84"/>
      <c r="BY180" s="30" t="str">
        <f>BY184</f>
        <v>-</v>
      </c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84"/>
      <c r="CO180" s="85" t="e">
        <f t="shared" si="15"/>
        <v>#VALUE!</v>
      </c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7"/>
    </row>
    <row r="181" spans="1:108" ht="78.75" customHeight="1" hidden="1">
      <c r="A181" s="33" t="s">
        <v>303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4"/>
      <c r="AB181" s="88" t="s">
        <v>16</v>
      </c>
      <c r="AC181" s="89"/>
      <c r="AD181" s="89"/>
      <c r="AE181" s="89"/>
      <c r="AF181" s="89"/>
      <c r="AG181" s="90"/>
      <c r="AH181" s="91" t="s">
        <v>377</v>
      </c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90"/>
      <c r="BC181" s="30">
        <f>BC183</f>
        <v>0</v>
      </c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84"/>
      <c r="BY181" s="30" t="str">
        <f>BY183</f>
        <v>-</v>
      </c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84"/>
      <c r="CO181" s="85" t="e">
        <f t="shared" si="15"/>
        <v>#VALUE!</v>
      </c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7"/>
    </row>
    <row r="182" spans="1:108" ht="78.75" customHeight="1" hidden="1">
      <c r="A182" s="33" t="s">
        <v>204</v>
      </c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4"/>
      <c r="AB182" s="88" t="s">
        <v>16</v>
      </c>
      <c r="AC182" s="89"/>
      <c r="AD182" s="89"/>
      <c r="AE182" s="89"/>
      <c r="AF182" s="89"/>
      <c r="AG182" s="90"/>
      <c r="AH182" s="91" t="s">
        <v>378</v>
      </c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90"/>
      <c r="BC182" s="29">
        <f>BC183</f>
        <v>0</v>
      </c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 t="str">
        <f>BY183</f>
        <v>-</v>
      </c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85" t="e">
        <f t="shared" si="15"/>
        <v>#VALUE!</v>
      </c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7"/>
    </row>
    <row r="183" spans="1:108" ht="78.75" customHeight="1" hidden="1">
      <c r="A183" s="33" t="s">
        <v>97</v>
      </c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4"/>
      <c r="AB183" s="88" t="s">
        <v>16</v>
      </c>
      <c r="AC183" s="89"/>
      <c r="AD183" s="89"/>
      <c r="AE183" s="89"/>
      <c r="AF183" s="89"/>
      <c r="AG183" s="90"/>
      <c r="AH183" s="91" t="s">
        <v>379</v>
      </c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90"/>
      <c r="BC183" s="30">
        <f>BC184</f>
        <v>0</v>
      </c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84"/>
      <c r="BY183" s="30" t="str">
        <f>BY184</f>
        <v>-</v>
      </c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84"/>
      <c r="CO183" s="85" t="e">
        <f t="shared" si="15"/>
        <v>#VALUE!</v>
      </c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7"/>
    </row>
    <row r="184" spans="1:108" ht="78.75" customHeight="1" hidden="1">
      <c r="A184" s="33" t="s">
        <v>101</v>
      </c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4"/>
      <c r="AB184" s="88" t="s">
        <v>16</v>
      </c>
      <c r="AC184" s="89"/>
      <c r="AD184" s="89"/>
      <c r="AE184" s="89"/>
      <c r="AF184" s="89"/>
      <c r="AG184" s="90"/>
      <c r="AH184" s="91" t="s">
        <v>306</v>
      </c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90"/>
      <c r="BC184" s="30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84"/>
      <c r="BY184" s="30" t="s">
        <v>177</v>
      </c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84"/>
      <c r="CO184" s="85" t="e">
        <f t="shared" si="15"/>
        <v>#VALUE!</v>
      </c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7"/>
    </row>
    <row r="185" spans="1:108" ht="78.75" customHeight="1" hidden="1">
      <c r="A185" s="33" t="s">
        <v>128</v>
      </c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4"/>
      <c r="AB185" s="88" t="s">
        <v>16</v>
      </c>
      <c r="AC185" s="89"/>
      <c r="AD185" s="89"/>
      <c r="AE185" s="89"/>
      <c r="AF185" s="89"/>
      <c r="AG185" s="90"/>
      <c r="AH185" s="91" t="s">
        <v>129</v>
      </c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90"/>
      <c r="BC185" s="29">
        <f>BC190+BC198+BC207</f>
        <v>2228900</v>
      </c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>
        <f>BY190+BY207</f>
        <v>199839.63</v>
      </c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85">
        <f t="shared" si="15"/>
        <v>2029060.37</v>
      </c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7"/>
    </row>
    <row r="186" spans="1:108" ht="78.75" customHeight="1" hidden="1">
      <c r="A186" s="33" t="s">
        <v>228</v>
      </c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4"/>
      <c r="AB186" s="88" t="s">
        <v>16</v>
      </c>
      <c r="AC186" s="89"/>
      <c r="AD186" s="89"/>
      <c r="AE186" s="89"/>
      <c r="AF186" s="89"/>
      <c r="AG186" s="90"/>
      <c r="AH186" s="91" t="s">
        <v>380</v>
      </c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90"/>
      <c r="BC186" s="29">
        <f>BC185</f>
        <v>2228900</v>
      </c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>
        <f>BY185</f>
        <v>199839.63</v>
      </c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85">
        <f t="shared" si="15"/>
        <v>2029060.37</v>
      </c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7"/>
    </row>
    <row r="187" spans="1:108" ht="17.25" customHeight="1" hidden="1">
      <c r="A187" s="33" t="s">
        <v>381</v>
      </c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4"/>
      <c r="AB187" s="88" t="s">
        <v>16</v>
      </c>
      <c r="AC187" s="89"/>
      <c r="AD187" s="89"/>
      <c r="AE187" s="89"/>
      <c r="AF187" s="89"/>
      <c r="AG187" s="90"/>
      <c r="AH187" s="91" t="s">
        <v>382</v>
      </c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90"/>
      <c r="BC187" s="29">
        <f>BC186</f>
        <v>2228900</v>
      </c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>
        <f>BY186</f>
        <v>199839.63</v>
      </c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85">
        <f t="shared" si="15"/>
        <v>2029060.37</v>
      </c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7"/>
    </row>
    <row r="188" spans="1:108" ht="25.5" customHeight="1">
      <c r="A188" s="33" t="s">
        <v>228</v>
      </c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4"/>
      <c r="AB188" s="88" t="s">
        <v>16</v>
      </c>
      <c r="AC188" s="89"/>
      <c r="AD188" s="89"/>
      <c r="AE188" s="89"/>
      <c r="AF188" s="89"/>
      <c r="AG188" s="90"/>
      <c r="AH188" s="91" t="s">
        <v>380</v>
      </c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90"/>
      <c r="BC188" s="29">
        <f>BC189</f>
        <v>2228900</v>
      </c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>
        <f>BY189</f>
        <v>199839.63</v>
      </c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85">
        <f t="shared" si="15"/>
        <v>2029060.37</v>
      </c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7"/>
    </row>
    <row r="189" spans="1:108" ht="69.75" customHeight="1">
      <c r="A189" s="33" t="s">
        <v>455</v>
      </c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4"/>
      <c r="AB189" s="88" t="s">
        <v>16</v>
      </c>
      <c r="AC189" s="89"/>
      <c r="AD189" s="89"/>
      <c r="AE189" s="89"/>
      <c r="AF189" s="89"/>
      <c r="AG189" s="90"/>
      <c r="AH189" s="91" t="s">
        <v>382</v>
      </c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90"/>
      <c r="BC189" s="29">
        <f>BC190+BC207</f>
        <v>2228900</v>
      </c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>
        <f>BY190+BY207</f>
        <v>199839.63</v>
      </c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85">
        <f t="shared" si="15"/>
        <v>2029060.37</v>
      </c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7"/>
    </row>
    <row r="190" spans="1:108" ht="24.75" customHeight="1">
      <c r="A190" s="33" t="s">
        <v>130</v>
      </c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4"/>
      <c r="AB190" s="88" t="s">
        <v>16</v>
      </c>
      <c r="AC190" s="89"/>
      <c r="AD190" s="89"/>
      <c r="AE190" s="89"/>
      <c r="AF190" s="89"/>
      <c r="AG190" s="90"/>
      <c r="AH190" s="91" t="s">
        <v>131</v>
      </c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90"/>
      <c r="BC190" s="29">
        <f>BC193</f>
        <v>432500</v>
      </c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>
        <f>BY193</f>
        <v>119368.19</v>
      </c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85">
        <f t="shared" si="15"/>
        <v>313131.81</v>
      </c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7"/>
    </row>
    <row r="191" spans="1:108" ht="27" customHeight="1">
      <c r="A191" s="33" t="s">
        <v>454</v>
      </c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4"/>
      <c r="AB191" s="88" t="s">
        <v>16</v>
      </c>
      <c r="AC191" s="89"/>
      <c r="AD191" s="89"/>
      <c r="AE191" s="89"/>
      <c r="AF191" s="89"/>
      <c r="AG191" s="90"/>
      <c r="AH191" s="91" t="s">
        <v>453</v>
      </c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90"/>
      <c r="BC191" s="29">
        <f>BC193</f>
        <v>432500</v>
      </c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>
        <f>BY193</f>
        <v>119368.19</v>
      </c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85">
        <f t="shared" si="15"/>
        <v>313131.81</v>
      </c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7"/>
    </row>
    <row r="192" spans="1:108" ht="34.5" customHeight="1">
      <c r="A192" s="33" t="s">
        <v>436</v>
      </c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4"/>
      <c r="AB192" s="88" t="s">
        <v>16</v>
      </c>
      <c r="AC192" s="89"/>
      <c r="AD192" s="89"/>
      <c r="AE192" s="89"/>
      <c r="AF192" s="89"/>
      <c r="AG192" s="90"/>
      <c r="AH192" s="91" t="s">
        <v>452</v>
      </c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90"/>
      <c r="BC192" s="29">
        <f>BC194</f>
        <v>432500</v>
      </c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>
        <f>BY194</f>
        <v>119368.19</v>
      </c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85">
        <f t="shared" si="15"/>
        <v>313131.81</v>
      </c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7"/>
    </row>
    <row r="193" spans="1:108" ht="34.5" customHeight="1">
      <c r="A193" s="33" t="s">
        <v>303</v>
      </c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4"/>
      <c r="AB193" s="88" t="s">
        <v>16</v>
      </c>
      <c r="AC193" s="89"/>
      <c r="AD193" s="89"/>
      <c r="AE193" s="89"/>
      <c r="AF193" s="89"/>
      <c r="AG193" s="90"/>
      <c r="AH193" s="91" t="s">
        <v>383</v>
      </c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90"/>
      <c r="BC193" s="29">
        <f>BC194</f>
        <v>432500</v>
      </c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>
        <f>BY194</f>
        <v>119368.19</v>
      </c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85">
        <f t="shared" si="15"/>
        <v>313131.81</v>
      </c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7"/>
    </row>
    <row r="194" spans="1:108" ht="18.75" customHeight="1">
      <c r="A194" s="33" t="s">
        <v>204</v>
      </c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4"/>
      <c r="AB194" s="88" t="s">
        <v>16</v>
      </c>
      <c r="AC194" s="89"/>
      <c r="AD194" s="89"/>
      <c r="AE194" s="89"/>
      <c r="AF194" s="89"/>
      <c r="AG194" s="90"/>
      <c r="AH194" s="91" t="s">
        <v>384</v>
      </c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90"/>
      <c r="BC194" s="29">
        <f>BC195</f>
        <v>432500</v>
      </c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>
        <f>BY195</f>
        <v>119368.19</v>
      </c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85">
        <f t="shared" si="15"/>
        <v>313131.81</v>
      </c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7"/>
    </row>
    <row r="195" spans="1:108" ht="18.75" customHeight="1">
      <c r="A195" s="33" t="s">
        <v>97</v>
      </c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4"/>
      <c r="AB195" s="88" t="s">
        <v>16</v>
      </c>
      <c r="AC195" s="89"/>
      <c r="AD195" s="89"/>
      <c r="AE195" s="89"/>
      <c r="AF195" s="89"/>
      <c r="AG195" s="90"/>
      <c r="AH195" s="91" t="s">
        <v>305</v>
      </c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90"/>
      <c r="BC195" s="29">
        <f>BC196+BC197</f>
        <v>432500</v>
      </c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>
        <f>BY196+BY197</f>
        <v>119368.19</v>
      </c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85">
        <f t="shared" si="15"/>
        <v>313131.81</v>
      </c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7"/>
    </row>
    <row r="196" spans="1:108" ht="18.75" customHeight="1">
      <c r="A196" s="33" t="s">
        <v>100</v>
      </c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4"/>
      <c r="AB196" s="88" t="s">
        <v>16</v>
      </c>
      <c r="AC196" s="89"/>
      <c r="AD196" s="89"/>
      <c r="AE196" s="89"/>
      <c r="AF196" s="89"/>
      <c r="AG196" s="90"/>
      <c r="AH196" s="91" t="s">
        <v>273</v>
      </c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90"/>
      <c r="BC196" s="29">
        <v>400000</v>
      </c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>
        <v>111503.42</v>
      </c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85">
        <f t="shared" si="15"/>
        <v>288496.58</v>
      </c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7"/>
    </row>
    <row r="197" spans="1:108" ht="22.5" customHeight="1">
      <c r="A197" s="33" t="s">
        <v>101</v>
      </c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4"/>
      <c r="AB197" s="88" t="s">
        <v>16</v>
      </c>
      <c r="AC197" s="89"/>
      <c r="AD197" s="89"/>
      <c r="AE197" s="89"/>
      <c r="AF197" s="89"/>
      <c r="AG197" s="90"/>
      <c r="AH197" s="91" t="s">
        <v>393</v>
      </c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90"/>
      <c r="BC197" s="29">
        <v>32500</v>
      </c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>
        <v>7864.77</v>
      </c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85">
        <f t="shared" si="15"/>
        <v>24635.23</v>
      </c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7"/>
    </row>
    <row r="198" spans="1:108" ht="57" customHeight="1" hidden="1">
      <c r="A198" s="33" t="s">
        <v>132</v>
      </c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4"/>
      <c r="AB198" s="88" t="s">
        <v>16</v>
      </c>
      <c r="AC198" s="89"/>
      <c r="AD198" s="89"/>
      <c r="AE198" s="89"/>
      <c r="AF198" s="89"/>
      <c r="AG198" s="90"/>
      <c r="AH198" s="91" t="s">
        <v>133</v>
      </c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90"/>
      <c r="BC198" s="29">
        <f>BC199</f>
        <v>0</v>
      </c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 t="s">
        <v>177</v>
      </c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85" t="e">
        <f t="shared" si="15"/>
        <v>#VALUE!</v>
      </c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7"/>
    </row>
    <row r="199" spans="1:108" ht="22.5" customHeight="1" hidden="1">
      <c r="A199" s="33" t="s">
        <v>87</v>
      </c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4"/>
      <c r="AB199" s="88" t="s">
        <v>16</v>
      </c>
      <c r="AC199" s="89"/>
      <c r="AD199" s="89"/>
      <c r="AE199" s="89"/>
      <c r="AF199" s="89"/>
      <c r="AG199" s="90"/>
      <c r="AH199" s="91" t="s">
        <v>134</v>
      </c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90"/>
      <c r="BC199" s="29">
        <f>BC201</f>
        <v>0</v>
      </c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 t="s">
        <v>177</v>
      </c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85" t="e">
        <f t="shared" si="15"/>
        <v>#VALUE!</v>
      </c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7"/>
    </row>
    <row r="200" spans="1:108" ht="15" customHeight="1" hidden="1">
      <c r="A200" s="33" t="s">
        <v>204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4"/>
      <c r="AB200" s="88" t="s">
        <v>16</v>
      </c>
      <c r="AC200" s="89"/>
      <c r="AD200" s="89"/>
      <c r="AE200" s="89"/>
      <c r="AF200" s="89"/>
      <c r="AG200" s="90"/>
      <c r="AH200" s="91" t="s">
        <v>206</v>
      </c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90"/>
      <c r="BC200" s="29">
        <f>BC201</f>
        <v>0</v>
      </c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 t="s">
        <v>177</v>
      </c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85" t="e">
        <f t="shared" si="15"/>
        <v>#VALUE!</v>
      </c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7"/>
    </row>
    <row r="201" spans="1:108" ht="15" customHeight="1" hidden="1">
      <c r="A201" s="33" t="s">
        <v>97</v>
      </c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4"/>
      <c r="AB201" s="88" t="s">
        <v>16</v>
      </c>
      <c r="AC201" s="89"/>
      <c r="AD201" s="89"/>
      <c r="AE201" s="89"/>
      <c r="AF201" s="89"/>
      <c r="AG201" s="90"/>
      <c r="AH201" s="91" t="s">
        <v>135</v>
      </c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90"/>
      <c r="BC201" s="29">
        <f>BC202</f>
        <v>0</v>
      </c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 t="s">
        <v>177</v>
      </c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85" t="e">
        <f t="shared" si="15"/>
        <v>#VALUE!</v>
      </c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7"/>
    </row>
    <row r="202" spans="1:108" ht="23.25" customHeight="1" hidden="1">
      <c r="A202" s="33" t="s">
        <v>101</v>
      </c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4"/>
      <c r="AB202" s="88" t="s">
        <v>16</v>
      </c>
      <c r="AC202" s="89"/>
      <c r="AD202" s="89"/>
      <c r="AE202" s="89"/>
      <c r="AF202" s="89"/>
      <c r="AG202" s="90"/>
      <c r="AH202" s="91" t="s">
        <v>136</v>
      </c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90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 t="s">
        <v>177</v>
      </c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85" t="e">
        <f t="shared" si="15"/>
        <v>#VALUE!</v>
      </c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7"/>
    </row>
    <row r="203" spans="1:108" ht="60" customHeight="1" hidden="1">
      <c r="A203" s="33" t="s">
        <v>304</v>
      </c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4"/>
      <c r="AB203" s="88" t="s">
        <v>16</v>
      </c>
      <c r="AC203" s="89"/>
      <c r="AD203" s="89"/>
      <c r="AE203" s="89"/>
      <c r="AF203" s="89"/>
      <c r="AG203" s="90"/>
      <c r="AH203" s="91" t="s">
        <v>133</v>
      </c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90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 t="e">
        <f>BY206</f>
        <v>#REF!</v>
      </c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85" t="e">
        <f t="shared" si="15"/>
        <v>#REF!</v>
      </c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7"/>
    </row>
    <row r="204" spans="1:108" ht="37.5" customHeight="1" hidden="1">
      <c r="A204" s="33" t="s">
        <v>303</v>
      </c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4"/>
      <c r="AB204" s="88" t="s">
        <v>16</v>
      </c>
      <c r="AC204" s="89"/>
      <c r="AD204" s="89"/>
      <c r="AE204" s="89"/>
      <c r="AF204" s="89"/>
      <c r="AG204" s="90"/>
      <c r="AH204" s="91" t="s">
        <v>302</v>
      </c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90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 t="e">
        <f>BY206</f>
        <v>#REF!</v>
      </c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85" t="e">
        <f t="shared" si="15"/>
        <v>#REF!</v>
      </c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7"/>
    </row>
    <row r="205" spans="1:108" ht="15" customHeight="1" hidden="1">
      <c r="A205" s="33" t="s">
        <v>204</v>
      </c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4"/>
      <c r="AB205" s="88" t="s">
        <v>16</v>
      </c>
      <c r="AC205" s="89"/>
      <c r="AD205" s="89"/>
      <c r="AE205" s="89"/>
      <c r="AF205" s="89"/>
      <c r="AG205" s="90"/>
      <c r="AH205" s="91" t="s">
        <v>388</v>
      </c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90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 t="e">
        <f>BY206</f>
        <v>#REF!</v>
      </c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85" t="e">
        <f t="shared" si="15"/>
        <v>#REF!</v>
      </c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7"/>
    </row>
    <row r="206" spans="1:108" ht="12.75" customHeight="1" hidden="1">
      <c r="A206" s="33" t="s">
        <v>97</v>
      </c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4"/>
      <c r="AB206" s="88" t="s">
        <v>16</v>
      </c>
      <c r="AC206" s="89"/>
      <c r="AD206" s="89"/>
      <c r="AE206" s="89"/>
      <c r="AF206" s="89"/>
      <c r="AG206" s="90"/>
      <c r="AH206" s="91" t="s">
        <v>301</v>
      </c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90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 t="e">
        <f>#REF!</f>
        <v>#REF!</v>
      </c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85" t="e">
        <f t="shared" si="15"/>
        <v>#REF!</v>
      </c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7"/>
    </row>
    <row r="207" spans="1:108" ht="38.25" customHeight="1">
      <c r="A207" s="33" t="s">
        <v>137</v>
      </c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4"/>
      <c r="AB207" s="88" t="s">
        <v>16</v>
      </c>
      <c r="AC207" s="89"/>
      <c r="AD207" s="89"/>
      <c r="AE207" s="89"/>
      <c r="AF207" s="89"/>
      <c r="AG207" s="90"/>
      <c r="AH207" s="91" t="s">
        <v>138</v>
      </c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90"/>
      <c r="BC207" s="29">
        <f>BC210</f>
        <v>1796400</v>
      </c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>
        <f>BY210</f>
        <v>80471.44</v>
      </c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85">
        <f>BC207-BY207</f>
        <v>1715928.56</v>
      </c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7"/>
    </row>
    <row r="208" spans="1:108" ht="26.25" customHeight="1">
      <c r="A208" s="33" t="s">
        <v>451</v>
      </c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4"/>
      <c r="AB208" s="88" t="s">
        <v>16</v>
      </c>
      <c r="AC208" s="89"/>
      <c r="AD208" s="89"/>
      <c r="AE208" s="89"/>
      <c r="AF208" s="89"/>
      <c r="AG208" s="90"/>
      <c r="AH208" s="91" t="s">
        <v>450</v>
      </c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90"/>
      <c r="BC208" s="29">
        <f>BC209</f>
        <v>1796400</v>
      </c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>
        <f>BY209</f>
        <v>80471.44</v>
      </c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85">
        <f>BC208-BY208</f>
        <v>1715928.56</v>
      </c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7"/>
    </row>
    <row r="209" spans="1:108" ht="36.75" customHeight="1">
      <c r="A209" s="33" t="s">
        <v>436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4"/>
      <c r="AB209" s="88" t="s">
        <v>16</v>
      </c>
      <c r="AC209" s="89"/>
      <c r="AD209" s="89"/>
      <c r="AE209" s="89"/>
      <c r="AF209" s="89"/>
      <c r="AG209" s="90"/>
      <c r="AH209" s="91" t="s">
        <v>449</v>
      </c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90"/>
      <c r="BC209" s="29">
        <f>BC210+BC214</f>
        <v>1796400</v>
      </c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>
        <f>BY210</f>
        <v>80471.44</v>
      </c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85">
        <f>BC209-BY209</f>
        <v>1715928.56</v>
      </c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7"/>
    </row>
    <row r="210" spans="1:108" ht="36.75" customHeight="1">
      <c r="A210" s="33" t="s">
        <v>303</v>
      </c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4"/>
      <c r="AB210" s="88" t="s">
        <v>16</v>
      </c>
      <c r="AC210" s="89"/>
      <c r="AD210" s="89"/>
      <c r="AE210" s="89"/>
      <c r="AF210" s="89"/>
      <c r="AG210" s="90"/>
      <c r="AH210" s="91" t="s">
        <v>300</v>
      </c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90"/>
      <c r="BC210" s="29">
        <f>BC211</f>
        <v>1796400</v>
      </c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>
        <f>BY211</f>
        <v>80471.44</v>
      </c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85">
        <f>BC210-BY210</f>
        <v>1715928.56</v>
      </c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7"/>
    </row>
    <row r="211" spans="1:108" ht="18.75" customHeight="1">
      <c r="A211" s="33" t="s">
        <v>204</v>
      </c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4"/>
      <c r="AB211" s="88" t="s">
        <v>16</v>
      </c>
      <c r="AC211" s="89"/>
      <c r="AD211" s="89"/>
      <c r="AE211" s="89"/>
      <c r="AF211" s="89"/>
      <c r="AG211" s="90"/>
      <c r="AH211" s="91" t="s">
        <v>299</v>
      </c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90"/>
      <c r="BC211" s="29">
        <f>BC212</f>
        <v>1796400</v>
      </c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>
        <f>BY212</f>
        <v>80471.44</v>
      </c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85">
        <f t="shared" si="15"/>
        <v>1715928.56</v>
      </c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7"/>
    </row>
    <row r="212" spans="1:108" ht="18.75" customHeight="1">
      <c r="A212" s="33" t="s">
        <v>97</v>
      </c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4"/>
      <c r="AB212" s="88" t="s">
        <v>16</v>
      </c>
      <c r="AC212" s="89"/>
      <c r="AD212" s="89"/>
      <c r="AE212" s="89"/>
      <c r="AF212" s="89"/>
      <c r="AG212" s="90"/>
      <c r="AH212" s="91" t="s">
        <v>298</v>
      </c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90"/>
      <c r="BC212" s="29">
        <f>BC213+BC214+BC218</f>
        <v>1796400</v>
      </c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>
        <f>BY213+BY218</f>
        <v>80471.44</v>
      </c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85">
        <f t="shared" si="15"/>
        <v>1715928.56</v>
      </c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7"/>
    </row>
    <row r="213" spans="1:108" ht="24" customHeight="1">
      <c r="A213" s="33" t="s">
        <v>101</v>
      </c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4"/>
      <c r="AB213" s="88" t="s">
        <v>16</v>
      </c>
      <c r="AC213" s="89"/>
      <c r="AD213" s="89"/>
      <c r="AE213" s="89"/>
      <c r="AF213" s="89"/>
      <c r="AG213" s="90"/>
      <c r="AH213" s="91" t="s">
        <v>297</v>
      </c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90"/>
      <c r="BC213" s="29">
        <v>1686400</v>
      </c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>
        <v>57299.1</v>
      </c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85">
        <f t="shared" si="15"/>
        <v>1629100.9</v>
      </c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7"/>
    </row>
    <row r="214" spans="1:108" ht="15" customHeight="1" hidden="1">
      <c r="A214" s="33" t="s">
        <v>102</v>
      </c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4"/>
      <c r="AB214" s="88" t="s">
        <v>16</v>
      </c>
      <c r="AC214" s="89"/>
      <c r="AD214" s="89"/>
      <c r="AE214" s="89"/>
      <c r="AF214" s="89"/>
      <c r="AG214" s="90"/>
      <c r="AH214" s="91" t="s">
        <v>202</v>
      </c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90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85">
        <f t="shared" si="15"/>
        <v>0</v>
      </c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7"/>
    </row>
    <row r="215" spans="1:108" ht="21.75" customHeight="1" hidden="1">
      <c r="A215" s="33" t="s">
        <v>205</v>
      </c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4"/>
      <c r="AB215" s="88" t="s">
        <v>16</v>
      </c>
      <c r="AC215" s="89"/>
      <c r="AD215" s="89"/>
      <c r="AE215" s="89"/>
      <c r="AF215" s="89"/>
      <c r="AG215" s="90"/>
      <c r="AH215" s="91" t="s">
        <v>207</v>
      </c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90"/>
      <c r="BC215" s="29">
        <f>BC216+BC217</f>
        <v>0</v>
      </c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>
        <f>BY216+BY217</f>
        <v>0</v>
      </c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85">
        <f t="shared" si="15"/>
        <v>0</v>
      </c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7"/>
    </row>
    <row r="216" spans="1:108" ht="21.75" customHeight="1" hidden="1">
      <c r="A216" s="33" t="s">
        <v>216</v>
      </c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4"/>
      <c r="AB216" s="88" t="s">
        <v>16</v>
      </c>
      <c r="AC216" s="89"/>
      <c r="AD216" s="89"/>
      <c r="AE216" s="89"/>
      <c r="AF216" s="89"/>
      <c r="AG216" s="90"/>
      <c r="AH216" s="91" t="s">
        <v>215</v>
      </c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90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85">
        <f t="shared" si="15"/>
        <v>0</v>
      </c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7"/>
    </row>
    <row r="217" spans="1:108" ht="21.75" customHeight="1" hidden="1">
      <c r="A217" s="33" t="s">
        <v>104</v>
      </c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4"/>
      <c r="AB217" s="88" t="s">
        <v>16</v>
      </c>
      <c r="AC217" s="89"/>
      <c r="AD217" s="89"/>
      <c r="AE217" s="89"/>
      <c r="AF217" s="89"/>
      <c r="AG217" s="90"/>
      <c r="AH217" s="91" t="s">
        <v>201</v>
      </c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90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85">
        <f t="shared" si="15"/>
        <v>0</v>
      </c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7"/>
    </row>
    <row r="218" spans="1:108" ht="19.5" customHeight="1">
      <c r="A218" s="33" t="s">
        <v>102</v>
      </c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4"/>
      <c r="AB218" s="88" t="s">
        <v>16</v>
      </c>
      <c r="AC218" s="89"/>
      <c r="AD218" s="89"/>
      <c r="AE218" s="89"/>
      <c r="AF218" s="89"/>
      <c r="AG218" s="90"/>
      <c r="AH218" s="91" t="s">
        <v>427</v>
      </c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90"/>
      <c r="BC218" s="29">
        <v>110000</v>
      </c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>
        <v>23172.34</v>
      </c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85">
        <f>BC218-BY218</f>
        <v>86827.66</v>
      </c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7"/>
    </row>
    <row r="219" spans="1:149" ht="19.5" customHeight="1">
      <c r="A219" s="33" t="s">
        <v>139</v>
      </c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4"/>
      <c r="AB219" s="88" t="s">
        <v>16</v>
      </c>
      <c r="AC219" s="89"/>
      <c r="AD219" s="89"/>
      <c r="AE219" s="89"/>
      <c r="AF219" s="89"/>
      <c r="AG219" s="90"/>
      <c r="AH219" s="91" t="s">
        <v>140</v>
      </c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90"/>
      <c r="BC219" s="29">
        <f>BC220</f>
        <v>1183000</v>
      </c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>
        <f>BY220</f>
        <v>316627.31</v>
      </c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85">
        <f aca="true" t="shared" si="16" ref="CO219:CO265">BC219-BY219</f>
        <v>866372.69</v>
      </c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7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</row>
    <row r="220" spans="1:152" ht="19.5" customHeight="1">
      <c r="A220" s="33" t="s">
        <v>141</v>
      </c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4"/>
      <c r="AB220" s="88" t="s">
        <v>16</v>
      </c>
      <c r="AC220" s="89"/>
      <c r="AD220" s="89"/>
      <c r="AE220" s="89"/>
      <c r="AF220" s="89"/>
      <c r="AG220" s="90"/>
      <c r="AH220" s="91" t="s">
        <v>142</v>
      </c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90"/>
      <c r="BC220" s="29">
        <f>BC257</f>
        <v>1183000</v>
      </c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>
        <f>BY257</f>
        <v>316627.31</v>
      </c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85">
        <f t="shared" si="16"/>
        <v>866372.69</v>
      </c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7"/>
      <c r="DU220" s="26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</row>
    <row r="221" spans="1:108" ht="6.75" customHeight="1" hidden="1">
      <c r="A221" s="33" t="s">
        <v>239</v>
      </c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4"/>
      <c r="AB221" s="88" t="s">
        <v>16</v>
      </c>
      <c r="AC221" s="89"/>
      <c r="AD221" s="89"/>
      <c r="AE221" s="89"/>
      <c r="AF221" s="89"/>
      <c r="AG221" s="90"/>
      <c r="AH221" s="91" t="s">
        <v>238</v>
      </c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90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85">
        <f t="shared" si="16"/>
        <v>0</v>
      </c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7"/>
    </row>
    <row r="222" spans="1:108" ht="22.5" customHeight="1" hidden="1">
      <c r="A222" s="33" t="s">
        <v>237</v>
      </c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4"/>
      <c r="AB222" s="88" t="s">
        <v>16</v>
      </c>
      <c r="AC222" s="89"/>
      <c r="AD222" s="89"/>
      <c r="AE222" s="89"/>
      <c r="AF222" s="89"/>
      <c r="AG222" s="90"/>
      <c r="AH222" s="91" t="s">
        <v>236</v>
      </c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90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85">
        <f t="shared" si="16"/>
        <v>0</v>
      </c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7"/>
    </row>
    <row r="223" spans="1:108" ht="22.5" customHeight="1" hidden="1">
      <c r="A223" s="33" t="s">
        <v>205</v>
      </c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4"/>
      <c r="AB223" s="88" t="s">
        <v>16</v>
      </c>
      <c r="AC223" s="89"/>
      <c r="AD223" s="89"/>
      <c r="AE223" s="89"/>
      <c r="AF223" s="89"/>
      <c r="AG223" s="90"/>
      <c r="AH223" s="91" t="s">
        <v>235</v>
      </c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90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85">
        <f t="shared" si="16"/>
        <v>0</v>
      </c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7"/>
    </row>
    <row r="224" spans="1:108" ht="22.5" customHeight="1" hidden="1">
      <c r="A224" s="33" t="s">
        <v>216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4"/>
      <c r="AB224" s="88" t="s">
        <v>16</v>
      </c>
      <c r="AC224" s="89"/>
      <c r="AD224" s="89"/>
      <c r="AE224" s="89"/>
      <c r="AF224" s="89"/>
      <c r="AG224" s="90"/>
      <c r="AH224" s="91" t="s">
        <v>234</v>
      </c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90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85">
        <f t="shared" si="16"/>
        <v>0</v>
      </c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7"/>
    </row>
    <row r="225" spans="1:108" ht="9" customHeight="1" hidden="1">
      <c r="A225" s="33" t="s">
        <v>229</v>
      </c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4"/>
      <c r="AB225" s="88" t="s">
        <v>16</v>
      </c>
      <c r="AC225" s="89"/>
      <c r="AD225" s="89"/>
      <c r="AE225" s="89"/>
      <c r="AF225" s="89"/>
      <c r="AG225" s="90"/>
      <c r="AH225" s="91" t="s">
        <v>217</v>
      </c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90"/>
      <c r="BC225" s="29">
        <f>BC226</f>
        <v>0</v>
      </c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>
        <f>BY226</f>
        <v>0</v>
      </c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85">
        <f t="shared" si="16"/>
        <v>0</v>
      </c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7"/>
    </row>
    <row r="226" spans="1:108" ht="67.5" customHeight="1" hidden="1">
      <c r="A226" s="33" t="s">
        <v>143</v>
      </c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4"/>
      <c r="AB226" s="88" t="s">
        <v>16</v>
      </c>
      <c r="AC226" s="89"/>
      <c r="AD226" s="89"/>
      <c r="AE226" s="89"/>
      <c r="AF226" s="89"/>
      <c r="AG226" s="90"/>
      <c r="AH226" s="91" t="s">
        <v>144</v>
      </c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90"/>
      <c r="BC226" s="29">
        <f>BC227+BC233</f>
        <v>0</v>
      </c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>
        <f>BY227+BY233</f>
        <v>0</v>
      </c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85">
        <f t="shared" si="16"/>
        <v>0</v>
      </c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7"/>
    </row>
    <row r="227" spans="1:108" ht="30" customHeight="1" hidden="1">
      <c r="A227" s="33" t="s">
        <v>145</v>
      </c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4"/>
      <c r="AB227" s="88" t="s">
        <v>16</v>
      </c>
      <c r="AC227" s="89"/>
      <c r="AD227" s="89"/>
      <c r="AE227" s="89"/>
      <c r="AF227" s="89"/>
      <c r="AG227" s="90"/>
      <c r="AH227" s="91" t="s">
        <v>146</v>
      </c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90"/>
      <c r="BC227" s="29">
        <f>BC230+BC228</f>
        <v>0</v>
      </c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>
        <f>BY230+BY228</f>
        <v>0</v>
      </c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85">
        <f t="shared" si="16"/>
        <v>0</v>
      </c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7"/>
    </row>
    <row r="228" spans="1:108" ht="22.5" customHeight="1" hidden="1">
      <c r="A228" s="33" t="s">
        <v>89</v>
      </c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4"/>
      <c r="AB228" s="88" t="s">
        <v>16</v>
      </c>
      <c r="AC228" s="89"/>
      <c r="AD228" s="89"/>
      <c r="AE228" s="89"/>
      <c r="AF228" s="89"/>
      <c r="AG228" s="90"/>
      <c r="AH228" s="91" t="s">
        <v>233</v>
      </c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90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85">
        <f t="shared" si="16"/>
        <v>0</v>
      </c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7"/>
    </row>
    <row r="229" spans="1:108" ht="15" customHeight="1" hidden="1">
      <c r="A229" s="33" t="s">
        <v>91</v>
      </c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4"/>
      <c r="AB229" s="88" t="s">
        <v>16</v>
      </c>
      <c r="AC229" s="89"/>
      <c r="AD229" s="89"/>
      <c r="AE229" s="89"/>
      <c r="AF229" s="89"/>
      <c r="AG229" s="90"/>
      <c r="AH229" s="91" t="s">
        <v>232</v>
      </c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90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85">
        <f t="shared" si="16"/>
        <v>0</v>
      </c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7"/>
    </row>
    <row r="230" spans="1:108" ht="15" customHeight="1" hidden="1">
      <c r="A230" s="33" t="s">
        <v>204</v>
      </c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4"/>
      <c r="AB230" s="88" t="s">
        <v>16</v>
      </c>
      <c r="AC230" s="89"/>
      <c r="AD230" s="89"/>
      <c r="AE230" s="89"/>
      <c r="AF230" s="89"/>
      <c r="AG230" s="90"/>
      <c r="AH230" s="91" t="s">
        <v>208</v>
      </c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90"/>
      <c r="BC230" s="30">
        <f>BC231</f>
        <v>0</v>
      </c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84"/>
      <c r="BY230" s="30">
        <f>BY231</f>
        <v>0</v>
      </c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84"/>
      <c r="CO230" s="85">
        <f t="shared" si="16"/>
        <v>0</v>
      </c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7"/>
    </row>
    <row r="231" spans="1:108" ht="15" customHeight="1" hidden="1">
      <c r="A231" s="33" t="s">
        <v>97</v>
      </c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4"/>
      <c r="AB231" s="88" t="s">
        <v>16</v>
      </c>
      <c r="AC231" s="89"/>
      <c r="AD231" s="89"/>
      <c r="AE231" s="89"/>
      <c r="AF231" s="89"/>
      <c r="AG231" s="90"/>
      <c r="AH231" s="91" t="s">
        <v>147</v>
      </c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90"/>
      <c r="BC231" s="29">
        <f>BC232</f>
        <v>0</v>
      </c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>
        <f>BY232</f>
        <v>0</v>
      </c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85">
        <f t="shared" si="16"/>
        <v>0</v>
      </c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7"/>
    </row>
    <row r="232" spans="1:108" ht="15" customHeight="1" hidden="1">
      <c r="A232" s="33" t="s">
        <v>102</v>
      </c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4"/>
      <c r="AB232" s="88" t="s">
        <v>16</v>
      </c>
      <c r="AC232" s="89"/>
      <c r="AD232" s="89"/>
      <c r="AE232" s="89"/>
      <c r="AF232" s="89"/>
      <c r="AG232" s="90"/>
      <c r="AH232" s="91" t="s">
        <v>148</v>
      </c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90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85">
        <f t="shared" si="16"/>
        <v>0</v>
      </c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7"/>
    </row>
    <row r="233" spans="1:108" ht="21" customHeight="1" hidden="1">
      <c r="A233" s="33" t="s">
        <v>149</v>
      </c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4"/>
      <c r="AB233" s="88" t="s">
        <v>16</v>
      </c>
      <c r="AC233" s="89"/>
      <c r="AD233" s="89"/>
      <c r="AE233" s="89"/>
      <c r="AF233" s="89"/>
      <c r="AG233" s="90"/>
      <c r="AH233" s="91" t="s">
        <v>150</v>
      </c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90"/>
      <c r="BC233" s="29">
        <f>BC234+BC237</f>
        <v>0</v>
      </c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>
        <f>BY237</f>
        <v>0</v>
      </c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85">
        <f t="shared" si="16"/>
        <v>0</v>
      </c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7"/>
    </row>
    <row r="234" spans="1:108" ht="12.75" customHeight="1" hidden="1">
      <c r="A234" s="33" t="s">
        <v>204</v>
      </c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4"/>
      <c r="AB234" s="88" t="s">
        <v>16</v>
      </c>
      <c r="AC234" s="89"/>
      <c r="AD234" s="89"/>
      <c r="AE234" s="89"/>
      <c r="AF234" s="89"/>
      <c r="AG234" s="90"/>
      <c r="AH234" s="91" t="s">
        <v>209</v>
      </c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90"/>
      <c r="BC234" s="29">
        <f>BC235</f>
        <v>0</v>
      </c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 t="s">
        <v>177</v>
      </c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85" t="e">
        <f t="shared" si="16"/>
        <v>#VALUE!</v>
      </c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7"/>
    </row>
    <row r="235" spans="1:108" ht="12.75" customHeight="1" hidden="1">
      <c r="A235" s="33" t="s">
        <v>97</v>
      </c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4"/>
      <c r="AB235" s="88" t="s">
        <v>16</v>
      </c>
      <c r="AC235" s="89"/>
      <c r="AD235" s="89"/>
      <c r="AE235" s="89"/>
      <c r="AF235" s="89"/>
      <c r="AG235" s="90"/>
      <c r="AH235" s="91" t="s">
        <v>151</v>
      </c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90"/>
      <c r="BC235" s="29">
        <f>BC236</f>
        <v>0</v>
      </c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 t="s">
        <v>177</v>
      </c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85" t="e">
        <f t="shared" si="16"/>
        <v>#VALUE!</v>
      </c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7"/>
    </row>
    <row r="236" spans="1:108" ht="12.75" customHeight="1" hidden="1">
      <c r="A236" s="33" t="s">
        <v>98</v>
      </c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4"/>
      <c r="AB236" s="88" t="s">
        <v>16</v>
      </c>
      <c r="AC236" s="89"/>
      <c r="AD236" s="89"/>
      <c r="AE236" s="89"/>
      <c r="AF236" s="89"/>
      <c r="AG236" s="90"/>
      <c r="AH236" s="91" t="s">
        <v>176</v>
      </c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90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 t="s">
        <v>177</v>
      </c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85" t="e">
        <f t="shared" si="16"/>
        <v>#VALUE!</v>
      </c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7"/>
    </row>
    <row r="237" spans="1:108" ht="24" customHeight="1" hidden="1">
      <c r="A237" s="33" t="s">
        <v>205</v>
      </c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4"/>
      <c r="AB237" s="88" t="s">
        <v>16</v>
      </c>
      <c r="AC237" s="89"/>
      <c r="AD237" s="89"/>
      <c r="AE237" s="89"/>
      <c r="AF237" s="89"/>
      <c r="AG237" s="90"/>
      <c r="AH237" s="91" t="s">
        <v>240</v>
      </c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90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85">
        <f t="shared" si="16"/>
        <v>0</v>
      </c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7"/>
    </row>
    <row r="238" spans="1:108" ht="24" customHeight="1" hidden="1">
      <c r="A238" s="33" t="s">
        <v>104</v>
      </c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4"/>
      <c r="AB238" s="88" t="s">
        <v>16</v>
      </c>
      <c r="AC238" s="89"/>
      <c r="AD238" s="89"/>
      <c r="AE238" s="89"/>
      <c r="AF238" s="89"/>
      <c r="AG238" s="90"/>
      <c r="AH238" s="91" t="s">
        <v>241</v>
      </c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90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85">
        <f t="shared" si="16"/>
        <v>0</v>
      </c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7"/>
    </row>
    <row r="239" spans="1:108" ht="5.25" customHeight="1" hidden="1">
      <c r="A239" s="33" t="s">
        <v>152</v>
      </c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4"/>
      <c r="AB239" s="88" t="s">
        <v>16</v>
      </c>
      <c r="AC239" s="89"/>
      <c r="AD239" s="89"/>
      <c r="AE239" s="89"/>
      <c r="AF239" s="89"/>
      <c r="AG239" s="90"/>
      <c r="AH239" s="91" t="s">
        <v>153</v>
      </c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90"/>
      <c r="BC239" s="29">
        <f>BC240+BC251</f>
        <v>0</v>
      </c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>
        <f>BY241+BY244+BY250+BY252</f>
        <v>0</v>
      </c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85">
        <f t="shared" si="16"/>
        <v>0</v>
      </c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7"/>
    </row>
    <row r="240" spans="1:108" ht="15" customHeight="1" hidden="1">
      <c r="A240" s="33" t="s">
        <v>204</v>
      </c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4"/>
      <c r="AB240" s="88" t="s">
        <v>16</v>
      </c>
      <c r="AC240" s="89"/>
      <c r="AD240" s="89"/>
      <c r="AE240" s="89"/>
      <c r="AF240" s="89"/>
      <c r="AG240" s="90"/>
      <c r="AH240" s="91" t="s">
        <v>210</v>
      </c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90"/>
      <c r="BC240" s="29">
        <f>BC241+BC244+BC250</f>
        <v>0</v>
      </c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>
        <f>BY241+BY244+BY250</f>
        <v>0</v>
      </c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85">
        <f t="shared" si="16"/>
        <v>0</v>
      </c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7"/>
    </row>
    <row r="241" spans="1:108" ht="21.75" customHeight="1" hidden="1">
      <c r="A241" s="33" t="s">
        <v>89</v>
      </c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4"/>
      <c r="AB241" s="88" t="s">
        <v>16</v>
      </c>
      <c r="AC241" s="89"/>
      <c r="AD241" s="89"/>
      <c r="AE241" s="89"/>
      <c r="AF241" s="89"/>
      <c r="AG241" s="90"/>
      <c r="AH241" s="91" t="s">
        <v>154</v>
      </c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90"/>
      <c r="BC241" s="29">
        <f>BC242+BC243</f>
        <v>0</v>
      </c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>
        <f>BY242+BY243</f>
        <v>0</v>
      </c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85">
        <f t="shared" si="16"/>
        <v>0</v>
      </c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7"/>
    </row>
    <row r="242" spans="1:108" ht="15" customHeight="1" hidden="1">
      <c r="A242" s="33" t="s">
        <v>90</v>
      </c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4"/>
      <c r="AB242" s="88" t="s">
        <v>16</v>
      </c>
      <c r="AC242" s="89"/>
      <c r="AD242" s="89"/>
      <c r="AE242" s="89"/>
      <c r="AF242" s="89"/>
      <c r="AG242" s="90"/>
      <c r="AH242" s="91" t="s">
        <v>155</v>
      </c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90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85">
        <f t="shared" si="16"/>
        <v>0</v>
      </c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7"/>
    </row>
    <row r="243" spans="1:108" ht="15" customHeight="1" hidden="1">
      <c r="A243" s="33" t="s">
        <v>92</v>
      </c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4"/>
      <c r="AB243" s="88" t="s">
        <v>16</v>
      </c>
      <c r="AC243" s="89"/>
      <c r="AD243" s="89"/>
      <c r="AE243" s="89"/>
      <c r="AF243" s="89"/>
      <c r="AG243" s="90"/>
      <c r="AH243" s="91" t="s">
        <v>156</v>
      </c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90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85">
        <f t="shared" si="16"/>
        <v>0</v>
      </c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7"/>
    </row>
    <row r="244" spans="1:108" ht="15" customHeight="1" hidden="1">
      <c r="A244" s="33" t="s">
        <v>97</v>
      </c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4"/>
      <c r="AB244" s="88" t="s">
        <v>16</v>
      </c>
      <c r="AC244" s="89"/>
      <c r="AD244" s="89"/>
      <c r="AE244" s="89"/>
      <c r="AF244" s="89"/>
      <c r="AG244" s="90"/>
      <c r="AH244" s="91" t="s">
        <v>157</v>
      </c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90"/>
      <c r="BC244" s="29">
        <f>BC245+BC246+BC247+BC248+BC249</f>
        <v>0</v>
      </c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>
        <f>BY245+BY246+BY247+BY248+BY249</f>
        <v>0</v>
      </c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85">
        <f t="shared" si="16"/>
        <v>0</v>
      </c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7"/>
    </row>
    <row r="245" spans="1:108" ht="15" customHeight="1" hidden="1">
      <c r="A245" s="33" t="s">
        <v>98</v>
      </c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4"/>
      <c r="AB245" s="88" t="s">
        <v>16</v>
      </c>
      <c r="AC245" s="89"/>
      <c r="AD245" s="89"/>
      <c r="AE245" s="89"/>
      <c r="AF245" s="89"/>
      <c r="AG245" s="90"/>
      <c r="AH245" s="91" t="s">
        <v>158</v>
      </c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90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85">
        <f t="shared" si="16"/>
        <v>0</v>
      </c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7"/>
    </row>
    <row r="246" spans="1:108" ht="15" customHeight="1" hidden="1">
      <c r="A246" s="33" t="s">
        <v>99</v>
      </c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4"/>
      <c r="AB246" s="88" t="s">
        <v>16</v>
      </c>
      <c r="AC246" s="89"/>
      <c r="AD246" s="89"/>
      <c r="AE246" s="89"/>
      <c r="AF246" s="89"/>
      <c r="AG246" s="90"/>
      <c r="AH246" s="91" t="s">
        <v>159</v>
      </c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90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85">
        <f t="shared" si="16"/>
        <v>0</v>
      </c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7"/>
    </row>
    <row r="247" spans="1:108" ht="15" customHeight="1" hidden="1">
      <c r="A247" s="33" t="s">
        <v>100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4"/>
      <c r="AB247" s="88" t="s">
        <v>16</v>
      </c>
      <c r="AC247" s="89"/>
      <c r="AD247" s="89"/>
      <c r="AE247" s="89"/>
      <c r="AF247" s="89"/>
      <c r="AG247" s="90"/>
      <c r="AH247" s="91" t="s">
        <v>160</v>
      </c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90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85">
        <f t="shared" si="16"/>
        <v>0</v>
      </c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7"/>
    </row>
    <row r="248" spans="1:108" ht="23.25" customHeight="1" hidden="1">
      <c r="A248" s="33" t="s">
        <v>101</v>
      </c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4"/>
      <c r="AB248" s="88" t="s">
        <v>16</v>
      </c>
      <c r="AC248" s="89"/>
      <c r="AD248" s="89"/>
      <c r="AE248" s="89"/>
      <c r="AF248" s="89"/>
      <c r="AG248" s="90"/>
      <c r="AH248" s="91" t="s">
        <v>161</v>
      </c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90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85">
        <f t="shared" si="16"/>
        <v>0</v>
      </c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7"/>
    </row>
    <row r="249" spans="1:108" ht="15" customHeight="1" hidden="1">
      <c r="A249" s="33" t="s">
        <v>102</v>
      </c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4"/>
      <c r="AB249" s="88" t="s">
        <v>16</v>
      </c>
      <c r="AC249" s="89"/>
      <c r="AD249" s="89"/>
      <c r="AE249" s="89"/>
      <c r="AF249" s="89"/>
      <c r="AG249" s="90"/>
      <c r="AH249" s="91" t="s">
        <v>162</v>
      </c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90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85">
        <f t="shared" si="16"/>
        <v>0</v>
      </c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7"/>
    </row>
    <row r="250" spans="1:108" ht="15" customHeight="1" hidden="1">
      <c r="A250" s="33" t="s">
        <v>103</v>
      </c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4"/>
      <c r="AB250" s="88" t="s">
        <v>16</v>
      </c>
      <c r="AC250" s="89"/>
      <c r="AD250" s="89"/>
      <c r="AE250" s="89"/>
      <c r="AF250" s="89"/>
      <c r="AG250" s="90"/>
      <c r="AH250" s="91" t="s">
        <v>163</v>
      </c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90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85">
        <f t="shared" si="16"/>
        <v>0</v>
      </c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7"/>
    </row>
    <row r="251" spans="1:108" ht="21.75" customHeight="1" hidden="1">
      <c r="A251" s="33" t="s">
        <v>205</v>
      </c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4"/>
      <c r="AB251" s="88" t="s">
        <v>16</v>
      </c>
      <c r="AC251" s="89"/>
      <c r="AD251" s="89"/>
      <c r="AE251" s="89"/>
      <c r="AF251" s="89"/>
      <c r="AG251" s="90"/>
      <c r="AH251" s="91" t="s">
        <v>211</v>
      </c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90"/>
      <c r="BC251" s="29">
        <f>BC252</f>
        <v>0</v>
      </c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>
        <f>BY252</f>
        <v>0</v>
      </c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85">
        <f t="shared" si="16"/>
        <v>0</v>
      </c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7"/>
    </row>
    <row r="252" spans="1:108" ht="21.75" customHeight="1" hidden="1">
      <c r="A252" s="33" t="s">
        <v>104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4"/>
      <c r="AB252" s="88" t="s">
        <v>16</v>
      </c>
      <c r="AC252" s="89"/>
      <c r="AD252" s="89"/>
      <c r="AE252" s="89"/>
      <c r="AF252" s="89"/>
      <c r="AG252" s="90"/>
      <c r="AH252" s="91" t="s">
        <v>164</v>
      </c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90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85">
        <f t="shared" si="16"/>
        <v>0</v>
      </c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7"/>
    </row>
    <row r="253" spans="1:108" ht="15" customHeight="1" hidden="1">
      <c r="A253" s="33" t="s">
        <v>165</v>
      </c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4"/>
      <c r="AB253" s="88" t="s">
        <v>16</v>
      </c>
      <c r="AC253" s="89"/>
      <c r="AD253" s="89"/>
      <c r="AE253" s="89"/>
      <c r="AF253" s="89"/>
      <c r="AG253" s="90"/>
      <c r="AH253" s="91" t="s">
        <v>166</v>
      </c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90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>
        <f>BY254+BY271</f>
        <v>633254.62</v>
      </c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85">
        <f t="shared" si="16"/>
        <v>-633254.62</v>
      </c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7"/>
    </row>
    <row r="254" spans="1:108" ht="15" customHeight="1" hidden="1">
      <c r="A254" s="33" t="s">
        <v>204</v>
      </c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4"/>
      <c r="AB254" s="88" t="s">
        <v>16</v>
      </c>
      <c r="AC254" s="89"/>
      <c r="AD254" s="89"/>
      <c r="AE254" s="89"/>
      <c r="AF254" s="89"/>
      <c r="AG254" s="90"/>
      <c r="AH254" s="91" t="s">
        <v>212</v>
      </c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90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>
        <f>BY255+BY262+BY269</f>
        <v>522990.73000000004</v>
      </c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85">
        <f t="shared" si="16"/>
        <v>-522990.73000000004</v>
      </c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7"/>
    </row>
    <row r="255" spans="1:108" ht="23.25" customHeight="1" hidden="1">
      <c r="A255" s="33" t="s">
        <v>89</v>
      </c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4"/>
      <c r="AB255" s="88" t="s">
        <v>16</v>
      </c>
      <c r="AC255" s="89"/>
      <c r="AD255" s="89"/>
      <c r="AE255" s="89"/>
      <c r="AF255" s="89"/>
      <c r="AG255" s="90"/>
      <c r="AH255" s="91" t="s">
        <v>167</v>
      </c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90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>
        <f>BY256+BY259</f>
        <v>206363.42</v>
      </c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85">
        <f t="shared" si="16"/>
        <v>-206363.42</v>
      </c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7"/>
    </row>
    <row r="256" spans="1:108" ht="12.75" customHeight="1" hidden="1">
      <c r="A256" s="33" t="s">
        <v>90</v>
      </c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4"/>
      <c r="AB256" s="88" t="s">
        <v>16</v>
      </c>
      <c r="AC256" s="89"/>
      <c r="AD256" s="89"/>
      <c r="AE256" s="89"/>
      <c r="AF256" s="89"/>
      <c r="AG256" s="90"/>
      <c r="AH256" s="91" t="s">
        <v>168</v>
      </c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90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85">
        <f t="shared" si="16"/>
        <v>0</v>
      </c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7"/>
    </row>
    <row r="257" spans="1:108" ht="24" customHeight="1">
      <c r="A257" s="33" t="s">
        <v>228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4"/>
      <c r="AB257" s="88" t="s">
        <v>16</v>
      </c>
      <c r="AC257" s="89"/>
      <c r="AD257" s="89"/>
      <c r="AE257" s="89"/>
      <c r="AF257" s="89"/>
      <c r="AG257" s="90"/>
      <c r="AH257" s="91" t="s">
        <v>448</v>
      </c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90"/>
      <c r="BC257" s="29">
        <f>BC258</f>
        <v>1183000</v>
      </c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>
        <f>BY258</f>
        <v>316627.31</v>
      </c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85">
        <f t="shared" si="16"/>
        <v>866372.69</v>
      </c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7"/>
    </row>
    <row r="258" spans="1:108" ht="48.75" customHeight="1">
      <c r="A258" s="33" t="s">
        <v>447</v>
      </c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4"/>
      <c r="AB258" s="88" t="s">
        <v>16</v>
      </c>
      <c r="AC258" s="89"/>
      <c r="AD258" s="89"/>
      <c r="AE258" s="89"/>
      <c r="AF258" s="89"/>
      <c r="AG258" s="90"/>
      <c r="AH258" s="91" t="s">
        <v>446</v>
      </c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90"/>
      <c r="BC258" s="29">
        <f>BC259+BC266</f>
        <v>1183000</v>
      </c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>
        <f>BY259+BY266</f>
        <v>316627.31</v>
      </c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85">
        <f t="shared" si="16"/>
        <v>866372.69</v>
      </c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7"/>
    </row>
    <row r="259" spans="1:108" ht="60" customHeight="1">
      <c r="A259" s="33" t="s">
        <v>385</v>
      </c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4"/>
      <c r="AB259" s="88" t="s">
        <v>16</v>
      </c>
      <c r="AC259" s="89"/>
      <c r="AD259" s="89"/>
      <c r="AE259" s="89"/>
      <c r="AF259" s="89"/>
      <c r="AG259" s="90"/>
      <c r="AH259" s="91" t="s">
        <v>296</v>
      </c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90"/>
      <c r="BC259" s="29">
        <f>BC262</f>
        <v>780000</v>
      </c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>
        <f>BY262</f>
        <v>206363.42</v>
      </c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85">
        <f t="shared" si="16"/>
        <v>573636.58</v>
      </c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7"/>
    </row>
    <row r="260" spans="1:108" ht="69" customHeight="1">
      <c r="A260" s="33" t="s">
        <v>443</v>
      </c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4"/>
      <c r="AB260" s="88" t="s">
        <v>16</v>
      </c>
      <c r="AC260" s="89"/>
      <c r="AD260" s="89"/>
      <c r="AE260" s="89"/>
      <c r="AF260" s="89"/>
      <c r="AG260" s="90"/>
      <c r="AH260" s="91" t="s">
        <v>445</v>
      </c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90"/>
      <c r="BC260" s="29">
        <f>BC262</f>
        <v>780000</v>
      </c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>
        <f>BY262</f>
        <v>206363.42</v>
      </c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85">
        <f t="shared" si="16"/>
        <v>573636.58</v>
      </c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7"/>
    </row>
    <row r="261" spans="1:108" ht="15.75" customHeight="1">
      <c r="A261" s="33" t="s">
        <v>441</v>
      </c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4"/>
      <c r="AB261" s="88" t="s">
        <v>16</v>
      </c>
      <c r="AC261" s="89"/>
      <c r="AD261" s="89"/>
      <c r="AE261" s="89"/>
      <c r="AF261" s="89"/>
      <c r="AG261" s="90"/>
      <c r="AH261" s="91" t="s">
        <v>444</v>
      </c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90"/>
      <c r="BC261" s="29">
        <f>BC263</f>
        <v>780000</v>
      </c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>
        <f>BY263</f>
        <v>206363.42</v>
      </c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85">
        <f t="shared" si="16"/>
        <v>573636.58</v>
      </c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7"/>
    </row>
    <row r="262" spans="1:108" ht="69" customHeight="1">
      <c r="A262" s="33" t="s">
        <v>291</v>
      </c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4"/>
      <c r="AB262" s="88" t="s">
        <v>16</v>
      </c>
      <c r="AC262" s="89"/>
      <c r="AD262" s="89"/>
      <c r="AE262" s="89"/>
      <c r="AF262" s="89"/>
      <c r="AG262" s="90"/>
      <c r="AH262" s="91" t="s">
        <v>295</v>
      </c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90"/>
      <c r="BC262" s="29">
        <f>BC264</f>
        <v>780000</v>
      </c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>
        <f>BY264</f>
        <v>206363.42</v>
      </c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85">
        <f t="shared" si="16"/>
        <v>573636.58</v>
      </c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7"/>
    </row>
    <row r="263" spans="1:108" ht="18.75" customHeight="1">
      <c r="A263" s="33" t="s">
        <v>204</v>
      </c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4"/>
      <c r="AB263" s="88" t="s">
        <v>16</v>
      </c>
      <c r="AC263" s="89"/>
      <c r="AD263" s="89"/>
      <c r="AE263" s="89"/>
      <c r="AF263" s="89"/>
      <c r="AG263" s="90"/>
      <c r="AH263" s="91" t="s">
        <v>407</v>
      </c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90"/>
      <c r="BC263" s="29">
        <f>BC264</f>
        <v>780000</v>
      </c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>
        <f>BY264</f>
        <v>206363.42</v>
      </c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85">
        <f t="shared" si="16"/>
        <v>573636.58</v>
      </c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7"/>
    </row>
    <row r="264" spans="1:108" ht="23.25" customHeight="1">
      <c r="A264" s="33" t="s">
        <v>386</v>
      </c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4"/>
      <c r="AB264" s="88" t="s">
        <v>16</v>
      </c>
      <c r="AC264" s="89"/>
      <c r="AD264" s="89"/>
      <c r="AE264" s="89"/>
      <c r="AF264" s="89"/>
      <c r="AG264" s="90"/>
      <c r="AH264" s="91" t="s">
        <v>294</v>
      </c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90"/>
      <c r="BC264" s="29">
        <f>BC265</f>
        <v>780000</v>
      </c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>
        <f>BY265</f>
        <v>206363.42</v>
      </c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85">
        <f t="shared" si="16"/>
        <v>573636.58</v>
      </c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7"/>
    </row>
    <row r="265" spans="1:108" ht="36.75" customHeight="1">
      <c r="A265" s="33" t="s">
        <v>288</v>
      </c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4"/>
      <c r="AB265" s="88" t="s">
        <v>16</v>
      </c>
      <c r="AC265" s="89"/>
      <c r="AD265" s="89"/>
      <c r="AE265" s="89"/>
      <c r="AF265" s="89"/>
      <c r="AG265" s="90"/>
      <c r="AH265" s="91" t="s">
        <v>293</v>
      </c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90"/>
      <c r="BC265" s="29">
        <v>780000</v>
      </c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>
        <v>206363.42</v>
      </c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85">
        <f t="shared" si="16"/>
        <v>573636.58</v>
      </c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7"/>
    </row>
    <row r="266" spans="1:108" ht="57.75" customHeight="1">
      <c r="A266" s="33" t="s">
        <v>387</v>
      </c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4"/>
      <c r="AB266" s="88" t="s">
        <v>16</v>
      </c>
      <c r="AC266" s="89"/>
      <c r="AD266" s="89"/>
      <c r="AE266" s="89"/>
      <c r="AF266" s="89"/>
      <c r="AG266" s="90"/>
      <c r="AH266" s="91" t="s">
        <v>292</v>
      </c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90"/>
      <c r="BC266" s="29">
        <f>BC269</f>
        <v>403000</v>
      </c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>
        <f>BY269</f>
        <v>110263.89</v>
      </c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85">
        <f aca="true" t="shared" si="17" ref="CO266:CO272">BC266-BY266</f>
        <v>292736.11</v>
      </c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7"/>
    </row>
    <row r="267" spans="1:108" ht="69.75" customHeight="1">
      <c r="A267" s="33" t="s">
        <v>443</v>
      </c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4"/>
      <c r="AB267" s="88" t="s">
        <v>16</v>
      </c>
      <c r="AC267" s="89"/>
      <c r="AD267" s="89"/>
      <c r="AE267" s="89"/>
      <c r="AF267" s="89"/>
      <c r="AG267" s="90"/>
      <c r="AH267" s="91" t="s">
        <v>442</v>
      </c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90"/>
      <c r="BC267" s="29">
        <f>BC269</f>
        <v>403000</v>
      </c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>
        <f>BY268</f>
        <v>110263.89</v>
      </c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85">
        <f t="shared" si="17"/>
        <v>292736.11</v>
      </c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7"/>
    </row>
    <row r="268" spans="1:108" ht="18.75" customHeight="1">
      <c r="A268" s="33" t="s">
        <v>441</v>
      </c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4"/>
      <c r="AB268" s="88" t="s">
        <v>16</v>
      </c>
      <c r="AC268" s="89"/>
      <c r="AD268" s="89"/>
      <c r="AE268" s="89"/>
      <c r="AF268" s="89"/>
      <c r="AG268" s="90"/>
      <c r="AH268" s="91" t="s">
        <v>440</v>
      </c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90"/>
      <c r="BC268" s="29">
        <f>BC270</f>
        <v>403000</v>
      </c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>
        <f>BY269</f>
        <v>110263.89</v>
      </c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85">
        <f t="shared" si="17"/>
        <v>292736.11</v>
      </c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7"/>
    </row>
    <row r="269" spans="1:108" ht="70.5" customHeight="1">
      <c r="A269" s="33" t="s">
        <v>291</v>
      </c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4"/>
      <c r="AB269" s="88" t="s">
        <v>16</v>
      </c>
      <c r="AC269" s="89"/>
      <c r="AD269" s="89"/>
      <c r="AE269" s="89"/>
      <c r="AF269" s="89"/>
      <c r="AG269" s="90"/>
      <c r="AH269" s="91" t="s">
        <v>290</v>
      </c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90"/>
      <c r="BC269" s="29">
        <f>BC271</f>
        <v>403000</v>
      </c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>
        <f>BY270</f>
        <v>110263.89</v>
      </c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85">
        <f t="shared" si="17"/>
        <v>292736.11</v>
      </c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7"/>
    </row>
    <row r="270" spans="1:108" ht="18.75" customHeight="1">
      <c r="A270" s="33" t="s">
        <v>204</v>
      </c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4"/>
      <c r="AB270" s="88" t="s">
        <v>16</v>
      </c>
      <c r="AC270" s="89"/>
      <c r="AD270" s="89"/>
      <c r="AE270" s="89"/>
      <c r="AF270" s="89"/>
      <c r="AG270" s="90"/>
      <c r="AH270" s="91" t="s">
        <v>406</v>
      </c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90"/>
      <c r="BC270" s="29">
        <f>BC271</f>
        <v>403000</v>
      </c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>
        <f>BY271</f>
        <v>110263.89</v>
      </c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85">
        <f t="shared" si="17"/>
        <v>292736.11</v>
      </c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7"/>
    </row>
    <row r="271" spans="1:108" ht="22.5" customHeight="1">
      <c r="A271" s="33" t="s">
        <v>386</v>
      </c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4"/>
      <c r="AB271" s="88" t="s">
        <v>16</v>
      </c>
      <c r="AC271" s="89"/>
      <c r="AD271" s="89"/>
      <c r="AE271" s="89"/>
      <c r="AF271" s="89"/>
      <c r="AG271" s="90"/>
      <c r="AH271" s="91" t="s">
        <v>289</v>
      </c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90"/>
      <c r="BC271" s="29">
        <f>BC272</f>
        <v>403000</v>
      </c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>
        <f>BY272</f>
        <v>110263.89</v>
      </c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85">
        <f t="shared" si="17"/>
        <v>292736.11</v>
      </c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7"/>
    </row>
    <row r="272" spans="1:108" ht="33.75" customHeight="1">
      <c r="A272" s="33" t="s">
        <v>288</v>
      </c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4"/>
      <c r="AB272" s="88" t="s">
        <v>16</v>
      </c>
      <c r="AC272" s="89"/>
      <c r="AD272" s="89"/>
      <c r="AE272" s="89"/>
      <c r="AF272" s="89"/>
      <c r="AG272" s="90"/>
      <c r="AH272" s="91" t="s">
        <v>287</v>
      </c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90"/>
      <c r="BC272" s="29">
        <v>403000</v>
      </c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>
        <v>110263.89</v>
      </c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85">
        <f t="shared" si="17"/>
        <v>292736.11</v>
      </c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7"/>
    </row>
    <row r="273" spans="1:108" ht="17.25" customHeight="1" hidden="1">
      <c r="A273" s="33" t="s">
        <v>186</v>
      </c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4"/>
      <c r="AB273" s="88" t="s">
        <v>16</v>
      </c>
      <c r="AC273" s="89"/>
      <c r="AD273" s="89"/>
      <c r="AE273" s="89"/>
      <c r="AF273" s="89"/>
      <c r="AG273" s="90"/>
      <c r="AH273" s="91" t="s">
        <v>184</v>
      </c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90"/>
      <c r="BC273" s="29">
        <f aca="true" t="shared" si="18" ref="BC273:BC282">BC274</f>
        <v>0</v>
      </c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>
        <f aca="true" t="shared" si="19" ref="BY273:BY282">BY274</f>
        <v>0</v>
      </c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85" t="str">
        <f aca="true" t="shared" si="20" ref="CO273:CO280">CO274</f>
        <v>-</v>
      </c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7"/>
    </row>
    <row r="274" spans="1:108" ht="22.5" customHeight="1" hidden="1">
      <c r="A274" s="33" t="s">
        <v>187</v>
      </c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4"/>
      <c r="AB274" s="88" t="s">
        <v>16</v>
      </c>
      <c r="AC274" s="89"/>
      <c r="AD274" s="89"/>
      <c r="AE274" s="89"/>
      <c r="AF274" s="89"/>
      <c r="AG274" s="90"/>
      <c r="AH274" s="91" t="s">
        <v>185</v>
      </c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90"/>
      <c r="BC274" s="29">
        <f t="shared" si="18"/>
        <v>0</v>
      </c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>
        <f t="shared" si="19"/>
        <v>0</v>
      </c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85" t="str">
        <f t="shared" si="20"/>
        <v>-</v>
      </c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7"/>
    </row>
    <row r="275" spans="1:108" ht="14.25" customHeight="1" hidden="1">
      <c r="A275" s="33" t="s">
        <v>110</v>
      </c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4"/>
      <c r="AB275" s="88" t="s">
        <v>16</v>
      </c>
      <c r="AC275" s="89"/>
      <c r="AD275" s="89"/>
      <c r="AE275" s="89"/>
      <c r="AF275" s="89"/>
      <c r="AG275" s="90"/>
      <c r="AH275" s="91" t="s">
        <v>230</v>
      </c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90"/>
      <c r="BC275" s="29">
        <f t="shared" si="18"/>
        <v>0</v>
      </c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>
        <f t="shared" si="19"/>
        <v>0</v>
      </c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85" t="str">
        <f t="shared" si="20"/>
        <v>-</v>
      </c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7"/>
    </row>
    <row r="276" spans="1:108" ht="24.75" customHeight="1" hidden="1">
      <c r="A276" s="33" t="s">
        <v>111</v>
      </c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4"/>
      <c r="AB276" s="88" t="s">
        <v>16</v>
      </c>
      <c r="AC276" s="89"/>
      <c r="AD276" s="89"/>
      <c r="AE276" s="89"/>
      <c r="AF276" s="89"/>
      <c r="AG276" s="90"/>
      <c r="AH276" s="91" t="s">
        <v>188</v>
      </c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90"/>
      <c r="BC276" s="29">
        <f>BC278</f>
        <v>0</v>
      </c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>
        <f>BY278</f>
        <v>0</v>
      </c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85" t="str">
        <f t="shared" si="20"/>
        <v>-</v>
      </c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7"/>
    </row>
    <row r="277" spans="1:108" ht="17.25" customHeight="1" hidden="1">
      <c r="A277" s="33" t="s">
        <v>435</v>
      </c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4"/>
      <c r="AB277" s="88" t="s">
        <v>16</v>
      </c>
      <c r="AC277" s="89"/>
      <c r="AD277" s="89"/>
      <c r="AE277" s="89"/>
      <c r="AF277" s="89"/>
      <c r="AG277" s="90"/>
      <c r="AH277" s="91" t="s">
        <v>439</v>
      </c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90"/>
      <c r="BC277" s="29">
        <f t="shared" si="18"/>
        <v>0</v>
      </c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>
        <f t="shared" si="19"/>
        <v>0</v>
      </c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85" t="str">
        <f t="shared" si="20"/>
        <v>-</v>
      </c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7"/>
    </row>
    <row r="278" spans="1:108" ht="16.5" customHeight="1" hidden="1">
      <c r="A278" s="33" t="s">
        <v>351</v>
      </c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4"/>
      <c r="AB278" s="88" t="s">
        <v>16</v>
      </c>
      <c r="AC278" s="89"/>
      <c r="AD278" s="89"/>
      <c r="AE278" s="89"/>
      <c r="AF278" s="89"/>
      <c r="AG278" s="90"/>
      <c r="AH278" s="91" t="s">
        <v>392</v>
      </c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90"/>
      <c r="BC278" s="29">
        <f>BC282+BC279</f>
        <v>0</v>
      </c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>
        <f>BY279+BY282</f>
        <v>0</v>
      </c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85" t="str">
        <f t="shared" si="20"/>
        <v>-</v>
      </c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7"/>
    </row>
    <row r="279" spans="1:108" ht="16.5" customHeight="1" hidden="1">
      <c r="A279" s="33" t="s">
        <v>204</v>
      </c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4"/>
      <c r="AB279" s="88" t="s">
        <v>16</v>
      </c>
      <c r="AC279" s="89"/>
      <c r="AD279" s="89"/>
      <c r="AE279" s="89"/>
      <c r="AF279" s="89"/>
      <c r="AG279" s="90"/>
      <c r="AH279" s="91" t="s">
        <v>492</v>
      </c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90"/>
      <c r="BC279" s="29">
        <f>BC280</f>
        <v>0</v>
      </c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>
        <f>BY280</f>
        <v>0</v>
      </c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85" t="str">
        <f t="shared" si="20"/>
        <v>-</v>
      </c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7"/>
    </row>
    <row r="280" spans="1:108" ht="16.5" customHeight="1" hidden="1">
      <c r="A280" s="33" t="s">
        <v>495</v>
      </c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4"/>
      <c r="AB280" s="88" t="s">
        <v>16</v>
      </c>
      <c r="AC280" s="89"/>
      <c r="AD280" s="89"/>
      <c r="AE280" s="89"/>
      <c r="AF280" s="89"/>
      <c r="AG280" s="90"/>
      <c r="AH280" s="91" t="s">
        <v>491</v>
      </c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90"/>
      <c r="BC280" s="29">
        <f>BC281</f>
        <v>0</v>
      </c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>
        <f>BY281</f>
        <v>0</v>
      </c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85" t="str">
        <f t="shared" si="20"/>
        <v>-</v>
      </c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7"/>
    </row>
    <row r="281" spans="1:108" ht="24.75" customHeight="1" hidden="1">
      <c r="A281" s="33" t="s">
        <v>494</v>
      </c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4"/>
      <c r="AB281" s="88" t="s">
        <v>16</v>
      </c>
      <c r="AC281" s="89"/>
      <c r="AD281" s="89"/>
      <c r="AE281" s="89"/>
      <c r="AF281" s="89"/>
      <c r="AG281" s="90"/>
      <c r="AH281" s="91" t="s">
        <v>490</v>
      </c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90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85" t="str">
        <f>CO283</f>
        <v>-</v>
      </c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7"/>
    </row>
    <row r="282" spans="1:108" ht="15.75" customHeight="1" hidden="1">
      <c r="A282" s="33" t="s">
        <v>205</v>
      </c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4"/>
      <c r="AB282" s="88" t="s">
        <v>16</v>
      </c>
      <c r="AC282" s="89"/>
      <c r="AD282" s="89"/>
      <c r="AE282" s="89"/>
      <c r="AF282" s="89"/>
      <c r="AG282" s="90"/>
      <c r="AH282" s="91" t="s">
        <v>391</v>
      </c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90"/>
      <c r="BC282" s="29">
        <f t="shared" si="18"/>
        <v>0</v>
      </c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>
        <f t="shared" si="19"/>
        <v>0</v>
      </c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85" t="str">
        <f>CO283</f>
        <v>-</v>
      </c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7"/>
    </row>
    <row r="283" spans="1:108" ht="24.75" customHeight="1" hidden="1">
      <c r="A283" s="33" t="s">
        <v>104</v>
      </c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4"/>
      <c r="AB283" s="88" t="s">
        <v>16</v>
      </c>
      <c r="AC283" s="89"/>
      <c r="AD283" s="89"/>
      <c r="AE283" s="89"/>
      <c r="AF283" s="89"/>
      <c r="AG283" s="90"/>
      <c r="AH283" s="91" t="s">
        <v>390</v>
      </c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90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85" t="s">
        <v>177</v>
      </c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7"/>
    </row>
    <row r="284" spans="1:108" ht="18.75" customHeight="1">
      <c r="A284" s="33" t="s">
        <v>169</v>
      </c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4"/>
      <c r="AB284" s="88" t="s">
        <v>16</v>
      </c>
      <c r="AC284" s="89"/>
      <c r="AD284" s="89"/>
      <c r="AE284" s="89"/>
      <c r="AF284" s="89"/>
      <c r="AG284" s="90"/>
      <c r="AH284" s="91" t="s">
        <v>170</v>
      </c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90"/>
      <c r="BC284" s="29">
        <f>BC285</f>
        <v>5000</v>
      </c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 t="str">
        <f>BY285</f>
        <v>-</v>
      </c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85">
        <f aca="true" t="shared" si="21" ref="CO284:CO292">CO285</f>
        <v>5000</v>
      </c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7"/>
    </row>
    <row r="285" spans="1:108" ht="18.75" customHeight="1">
      <c r="A285" s="33" t="s">
        <v>171</v>
      </c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4"/>
      <c r="AB285" s="88" t="s">
        <v>16</v>
      </c>
      <c r="AC285" s="89"/>
      <c r="AD285" s="89"/>
      <c r="AE285" s="89"/>
      <c r="AF285" s="89"/>
      <c r="AG285" s="90"/>
      <c r="AH285" s="91" t="s">
        <v>172</v>
      </c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90"/>
      <c r="BC285" s="29">
        <f>BC286</f>
        <v>5000</v>
      </c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 t="str">
        <f>BY286</f>
        <v>-</v>
      </c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85">
        <f t="shared" si="21"/>
        <v>5000</v>
      </c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7"/>
    </row>
    <row r="286" spans="1:108" ht="27" customHeight="1">
      <c r="A286" s="33" t="s">
        <v>228</v>
      </c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4"/>
      <c r="AB286" s="88" t="s">
        <v>16</v>
      </c>
      <c r="AC286" s="89"/>
      <c r="AD286" s="89"/>
      <c r="AE286" s="89"/>
      <c r="AF286" s="89"/>
      <c r="AG286" s="90"/>
      <c r="AH286" s="91" t="s">
        <v>231</v>
      </c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90"/>
      <c r="BC286" s="29">
        <f>BC287</f>
        <v>5000</v>
      </c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 t="str">
        <f>BY287</f>
        <v>-</v>
      </c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85">
        <f t="shared" si="21"/>
        <v>5000</v>
      </c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7"/>
    </row>
    <row r="287" spans="1:108" ht="57" customHeight="1">
      <c r="A287" s="33" t="s">
        <v>409</v>
      </c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4"/>
      <c r="AB287" s="88" t="s">
        <v>16</v>
      </c>
      <c r="AC287" s="89"/>
      <c r="AD287" s="89"/>
      <c r="AE287" s="89"/>
      <c r="AF287" s="89"/>
      <c r="AG287" s="90"/>
      <c r="AH287" s="91" t="s">
        <v>173</v>
      </c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90"/>
      <c r="BC287" s="29">
        <f>BC290</f>
        <v>5000</v>
      </c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 t="str">
        <f>BY288</f>
        <v>-</v>
      </c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85">
        <f t="shared" si="21"/>
        <v>5000</v>
      </c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7"/>
    </row>
    <row r="288" spans="1:108" ht="25.5" customHeight="1">
      <c r="A288" s="33" t="s">
        <v>451</v>
      </c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4"/>
      <c r="AB288" s="88" t="s">
        <v>16</v>
      </c>
      <c r="AC288" s="89"/>
      <c r="AD288" s="89"/>
      <c r="AE288" s="89"/>
      <c r="AF288" s="89"/>
      <c r="AG288" s="90"/>
      <c r="AH288" s="91" t="s">
        <v>438</v>
      </c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90"/>
      <c r="BC288" s="29">
        <f>BC289</f>
        <v>5000</v>
      </c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 t="str">
        <f>BY291</f>
        <v>-</v>
      </c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85">
        <f t="shared" si="21"/>
        <v>5000</v>
      </c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7"/>
    </row>
    <row r="289" spans="1:108" ht="36" customHeight="1">
      <c r="A289" s="33" t="s">
        <v>436</v>
      </c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4"/>
      <c r="AB289" s="88" t="s">
        <v>16</v>
      </c>
      <c r="AC289" s="89"/>
      <c r="AD289" s="89"/>
      <c r="AE289" s="89"/>
      <c r="AF289" s="89"/>
      <c r="AG289" s="90"/>
      <c r="AH289" s="91" t="s">
        <v>437</v>
      </c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90"/>
      <c r="BC289" s="29">
        <f>BC291+BC294</f>
        <v>5000</v>
      </c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 t="str">
        <f>BY292</f>
        <v>-</v>
      </c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85">
        <f t="shared" si="21"/>
        <v>5000</v>
      </c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7"/>
    </row>
    <row r="290" spans="1:108" ht="36" customHeight="1">
      <c r="A290" s="33" t="s">
        <v>303</v>
      </c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4"/>
      <c r="AB290" s="88" t="s">
        <v>16</v>
      </c>
      <c r="AC290" s="89"/>
      <c r="AD290" s="89"/>
      <c r="AE290" s="89"/>
      <c r="AF290" s="89"/>
      <c r="AG290" s="90"/>
      <c r="AH290" s="91" t="s">
        <v>286</v>
      </c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90"/>
      <c r="BC290" s="29">
        <f>BC292+BC295</f>
        <v>5000</v>
      </c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 t="str">
        <f>BY293</f>
        <v>-</v>
      </c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85">
        <f t="shared" si="21"/>
        <v>5000</v>
      </c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7"/>
    </row>
    <row r="291" spans="1:108" ht="18.75" customHeight="1">
      <c r="A291" s="33" t="s">
        <v>204</v>
      </c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4"/>
      <c r="AB291" s="88" t="s">
        <v>16</v>
      </c>
      <c r="AC291" s="89"/>
      <c r="AD291" s="89"/>
      <c r="AE291" s="89"/>
      <c r="AF291" s="89"/>
      <c r="AG291" s="90"/>
      <c r="AH291" s="91" t="s">
        <v>285</v>
      </c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90"/>
      <c r="BC291" s="29">
        <f>BC292</f>
        <v>5000</v>
      </c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 t="str">
        <f>BY292</f>
        <v>-</v>
      </c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85">
        <f t="shared" si="21"/>
        <v>5000</v>
      </c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7"/>
    </row>
    <row r="292" spans="1:108" ht="18.75" customHeight="1">
      <c r="A292" s="33" t="s">
        <v>97</v>
      </c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4"/>
      <c r="AB292" s="88" t="s">
        <v>16</v>
      </c>
      <c r="AC292" s="89"/>
      <c r="AD292" s="89"/>
      <c r="AE292" s="89"/>
      <c r="AF292" s="89"/>
      <c r="AG292" s="90"/>
      <c r="AH292" s="91" t="s">
        <v>284</v>
      </c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90"/>
      <c r="BC292" s="29">
        <f>BC293</f>
        <v>5000</v>
      </c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 t="str">
        <f>BY293</f>
        <v>-</v>
      </c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85">
        <f t="shared" si="21"/>
        <v>5000</v>
      </c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7"/>
    </row>
    <row r="293" spans="1:108" ht="18.75" customHeight="1">
      <c r="A293" s="33" t="s">
        <v>99</v>
      </c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4"/>
      <c r="AB293" s="88" t="s">
        <v>16</v>
      </c>
      <c r="AC293" s="89"/>
      <c r="AD293" s="89"/>
      <c r="AE293" s="89"/>
      <c r="AF293" s="89"/>
      <c r="AG293" s="90"/>
      <c r="AH293" s="91" t="s">
        <v>283</v>
      </c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90"/>
      <c r="BC293" s="29">
        <v>5000</v>
      </c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 t="s">
        <v>177</v>
      </c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85">
        <f>BC293</f>
        <v>5000</v>
      </c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7"/>
    </row>
    <row r="294" spans="1:108" ht="22.5" customHeight="1" hidden="1">
      <c r="A294" s="33" t="s">
        <v>205</v>
      </c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4"/>
      <c r="AB294" s="88" t="s">
        <v>16</v>
      </c>
      <c r="AC294" s="89"/>
      <c r="AD294" s="89"/>
      <c r="AE294" s="89"/>
      <c r="AF294" s="89"/>
      <c r="AG294" s="90"/>
      <c r="AH294" s="91" t="s">
        <v>213</v>
      </c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90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 t="s">
        <v>177</v>
      </c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>
        <f>BC294</f>
        <v>0</v>
      </c>
      <c r="CP294" s="92"/>
      <c r="CQ294" s="92"/>
      <c r="CR294" s="92"/>
      <c r="CS294" s="92"/>
      <c r="CT294" s="92"/>
      <c r="CU294" s="92"/>
      <c r="CV294" s="92"/>
      <c r="CW294" s="92"/>
      <c r="CX294" s="92"/>
      <c r="CY294" s="92"/>
      <c r="CZ294" s="92"/>
      <c r="DA294" s="92"/>
      <c r="DB294" s="92"/>
      <c r="DC294" s="92"/>
      <c r="DD294" s="93"/>
    </row>
    <row r="295" spans="1:108" ht="22.5" customHeight="1" hidden="1">
      <c r="A295" s="33" t="s">
        <v>104</v>
      </c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4"/>
      <c r="AB295" s="88" t="s">
        <v>16</v>
      </c>
      <c r="AC295" s="89"/>
      <c r="AD295" s="89"/>
      <c r="AE295" s="89"/>
      <c r="AF295" s="89"/>
      <c r="AG295" s="90"/>
      <c r="AH295" s="91" t="s">
        <v>203</v>
      </c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90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 t="s">
        <v>177</v>
      </c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>
        <f>BC295</f>
        <v>0</v>
      </c>
      <c r="CP295" s="92"/>
      <c r="CQ295" s="92"/>
      <c r="CR295" s="92"/>
      <c r="CS295" s="92"/>
      <c r="CT295" s="92"/>
      <c r="CU295" s="92"/>
      <c r="CV295" s="92"/>
      <c r="CW295" s="92"/>
      <c r="CX295" s="92"/>
      <c r="CY295" s="92"/>
      <c r="CZ295" s="92"/>
      <c r="DA295" s="92"/>
      <c r="DB295" s="92"/>
      <c r="DC295" s="92"/>
      <c r="DD295" s="93"/>
    </row>
    <row r="296" spans="28:92" ht="9" customHeight="1" thickBot="1">
      <c r="AB296" s="14"/>
      <c r="AC296" s="15"/>
      <c r="AD296" s="15"/>
      <c r="AE296" s="15"/>
      <c r="AF296" s="15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</row>
    <row r="297" spans="1:108" ht="23.25" customHeight="1">
      <c r="A297" s="100" t="s">
        <v>41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1"/>
      <c r="AB297" s="99" t="s">
        <v>17</v>
      </c>
      <c r="AC297" s="97"/>
      <c r="AD297" s="97"/>
      <c r="AE297" s="97"/>
      <c r="AF297" s="97"/>
      <c r="AG297" s="98"/>
      <c r="AH297" s="96" t="s">
        <v>7</v>
      </c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  <c r="AY297" s="97"/>
      <c r="AZ297" s="97"/>
      <c r="BA297" s="97"/>
      <c r="BB297" s="98"/>
      <c r="BC297" s="94" t="s">
        <v>177</v>
      </c>
      <c r="BD297" s="94"/>
      <c r="BE297" s="94"/>
      <c r="BF297" s="94"/>
      <c r="BG297" s="94"/>
      <c r="BH297" s="94"/>
      <c r="BI297" s="94"/>
      <c r="BJ297" s="94"/>
      <c r="BK297" s="94"/>
      <c r="BL297" s="94"/>
      <c r="BM297" s="94"/>
      <c r="BN297" s="94"/>
      <c r="BO297" s="94"/>
      <c r="BP297" s="94"/>
      <c r="BQ297" s="94"/>
      <c r="BR297" s="94"/>
      <c r="BS297" s="94"/>
      <c r="BT297" s="94"/>
      <c r="BU297" s="94"/>
      <c r="BV297" s="94"/>
      <c r="BW297" s="94"/>
      <c r="BX297" s="95"/>
      <c r="BY297" s="94">
        <v>-150129.27</v>
      </c>
      <c r="BZ297" s="94"/>
      <c r="CA297" s="94"/>
      <c r="CB297" s="94"/>
      <c r="CC297" s="94"/>
      <c r="CD297" s="94"/>
      <c r="CE297" s="94"/>
      <c r="CF297" s="94"/>
      <c r="CG297" s="94"/>
      <c r="CH297" s="94"/>
      <c r="CI297" s="94"/>
      <c r="CJ297" s="94"/>
      <c r="CK297" s="94"/>
      <c r="CL297" s="94"/>
      <c r="CM297" s="94"/>
      <c r="CN297" s="95"/>
      <c r="CO297" s="129" t="s">
        <v>55</v>
      </c>
      <c r="CP297" s="129"/>
      <c r="CQ297" s="129"/>
      <c r="CR297" s="129"/>
      <c r="CS297" s="129"/>
      <c r="CT297" s="129"/>
      <c r="CU297" s="129"/>
      <c r="CV297" s="129"/>
      <c r="CW297" s="129"/>
      <c r="CX297" s="129"/>
      <c r="CY297" s="129"/>
      <c r="CZ297" s="129"/>
      <c r="DA297" s="129"/>
      <c r="DB297" s="129"/>
      <c r="DC297" s="129"/>
      <c r="DD297" s="130"/>
    </row>
    <row r="298" spans="1:108" ht="1.5" customHeight="1" thickBo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8"/>
      <c r="AB298" s="8"/>
      <c r="AC298" s="9"/>
      <c r="AD298" s="9"/>
      <c r="AE298" s="9"/>
      <c r="AF298" s="9"/>
      <c r="AG298" s="9"/>
      <c r="AH298" s="11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11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11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11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10"/>
    </row>
    <row r="300" spans="78:92" ht="12"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</row>
  </sheetData>
  <sheetProtection/>
  <mergeCells count="1764">
    <mergeCell ref="BY170:CN170"/>
    <mergeCell ref="CO170:DD170"/>
    <mergeCell ref="A170:AA170"/>
    <mergeCell ref="AB170:AG170"/>
    <mergeCell ref="AH170:BB170"/>
    <mergeCell ref="BC170:BX170"/>
    <mergeCell ref="BY168:CN168"/>
    <mergeCell ref="CO168:DD168"/>
    <mergeCell ref="A169:AA169"/>
    <mergeCell ref="AB169:AG169"/>
    <mergeCell ref="AH169:BB169"/>
    <mergeCell ref="BC169:BX169"/>
    <mergeCell ref="BY169:CN169"/>
    <mergeCell ref="CO169:DD169"/>
    <mergeCell ref="A168:AA168"/>
    <mergeCell ref="AB168:AG168"/>
    <mergeCell ref="AH168:BB168"/>
    <mergeCell ref="BC168:BX168"/>
    <mergeCell ref="BY166:CN166"/>
    <mergeCell ref="CO166:DD166"/>
    <mergeCell ref="A167:AA167"/>
    <mergeCell ref="AB167:AG167"/>
    <mergeCell ref="AH167:BB167"/>
    <mergeCell ref="BC167:BX167"/>
    <mergeCell ref="BY167:CN167"/>
    <mergeCell ref="CO167:DD167"/>
    <mergeCell ref="A166:AA166"/>
    <mergeCell ref="AB166:AG166"/>
    <mergeCell ref="AH166:BB166"/>
    <mergeCell ref="BC166:BX166"/>
    <mergeCell ref="BY164:CN164"/>
    <mergeCell ref="CO164:DD164"/>
    <mergeCell ref="A165:AA165"/>
    <mergeCell ref="AB165:AG165"/>
    <mergeCell ref="AH165:BB165"/>
    <mergeCell ref="BC165:BX165"/>
    <mergeCell ref="BY165:CN165"/>
    <mergeCell ref="CO165:DD165"/>
    <mergeCell ref="A164:AA164"/>
    <mergeCell ref="AB164:AG164"/>
    <mergeCell ref="AH164:BB164"/>
    <mergeCell ref="BC164:BX164"/>
    <mergeCell ref="CO100:DD100"/>
    <mergeCell ref="BY93:CN93"/>
    <mergeCell ref="CO101:DD101"/>
    <mergeCell ref="CO98:DD98"/>
    <mergeCell ref="CO247:DD247"/>
    <mergeCell ref="CO221:DD221"/>
    <mergeCell ref="CO222:DD222"/>
    <mergeCell ref="BY222:CN222"/>
    <mergeCell ref="CO245:DD245"/>
    <mergeCell ref="BY235:CN235"/>
    <mergeCell ref="BY232:CN232"/>
    <mergeCell ref="CO232:DD232"/>
    <mergeCell ref="CO233:DD233"/>
    <mergeCell ref="BY234:CN234"/>
    <mergeCell ref="AH229:BB229"/>
    <mergeCell ref="AH237:BB237"/>
    <mergeCell ref="AH236:BB236"/>
    <mergeCell ref="AH235:BB235"/>
    <mergeCell ref="AH234:BB234"/>
    <mergeCell ref="AH233:BB233"/>
    <mergeCell ref="AH231:BB231"/>
    <mergeCell ref="AH230:BB230"/>
    <mergeCell ref="AB240:AG240"/>
    <mergeCell ref="AB241:AG241"/>
    <mergeCell ref="AB179:AG179"/>
    <mergeCell ref="AB180:AG180"/>
    <mergeCell ref="AB220:AG220"/>
    <mergeCell ref="AB230:AG230"/>
    <mergeCell ref="AB239:AG239"/>
    <mergeCell ref="AB233:AG233"/>
    <mergeCell ref="AB217:AG217"/>
    <mergeCell ref="AB209:AG209"/>
    <mergeCell ref="A138:AA138"/>
    <mergeCell ref="CO104:DD104"/>
    <mergeCell ref="AB113:AG113"/>
    <mergeCell ref="AB125:AG125"/>
    <mergeCell ref="AB121:AG121"/>
    <mergeCell ref="AB110:AG110"/>
    <mergeCell ref="AB106:AG106"/>
    <mergeCell ref="BY125:CN125"/>
    <mergeCell ref="BC118:BX118"/>
    <mergeCell ref="AB112:AG112"/>
    <mergeCell ref="BC171:BX171"/>
    <mergeCell ref="CO264:DD264"/>
    <mergeCell ref="BY264:CN264"/>
    <mergeCell ref="BC264:BX264"/>
    <mergeCell ref="BC242:BX242"/>
    <mergeCell ref="BC246:BX246"/>
    <mergeCell ref="BC244:BX244"/>
    <mergeCell ref="CO220:DD220"/>
    <mergeCell ref="CO224:DD224"/>
    <mergeCell ref="CO223:DD223"/>
    <mergeCell ref="BY163:CN163"/>
    <mergeCell ref="BY158:CN158"/>
    <mergeCell ref="CO158:DD158"/>
    <mergeCell ref="BY161:CN161"/>
    <mergeCell ref="CO161:DD161"/>
    <mergeCell ref="BC179:BX179"/>
    <mergeCell ref="BC182:BX182"/>
    <mergeCell ref="BC181:BX181"/>
    <mergeCell ref="BC180:BX180"/>
    <mergeCell ref="BC189:BX189"/>
    <mergeCell ref="CO183:DD183"/>
    <mergeCell ref="BC183:BX183"/>
    <mergeCell ref="BY184:CN184"/>
    <mergeCell ref="BY183:CN183"/>
    <mergeCell ref="BC184:BX184"/>
    <mergeCell ref="BC185:BX185"/>
    <mergeCell ref="BC188:BX188"/>
    <mergeCell ref="BC186:BX186"/>
    <mergeCell ref="BC187:BX187"/>
    <mergeCell ref="BY191:CN191"/>
    <mergeCell ref="BY182:CN182"/>
    <mergeCell ref="BY181:CN181"/>
    <mergeCell ref="BY180:CN180"/>
    <mergeCell ref="BY185:CN185"/>
    <mergeCell ref="BY188:CN188"/>
    <mergeCell ref="BY186:CN186"/>
    <mergeCell ref="CO297:DD297"/>
    <mergeCell ref="AB50:AG50"/>
    <mergeCell ref="AH50:BB50"/>
    <mergeCell ref="BC50:BX50"/>
    <mergeCell ref="BY194:CN194"/>
    <mergeCell ref="BY192:CN192"/>
    <mergeCell ref="BC192:BX192"/>
    <mergeCell ref="BY187:CN187"/>
    <mergeCell ref="BC191:BX191"/>
    <mergeCell ref="BY193:CN193"/>
    <mergeCell ref="BC12:BX12"/>
    <mergeCell ref="BY11:CN11"/>
    <mergeCell ref="BY22:CN22"/>
    <mergeCell ref="A2:DD2"/>
    <mergeCell ref="AB8:AG8"/>
    <mergeCell ref="AH8:BB8"/>
    <mergeCell ref="CO11:DD11"/>
    <mergeCell ref="BC11:BX11"/>
    <mergeCell ref="CO10:DD10"/>
    <mergeCell ref="A6:AA6"/>
    <mergeCell ref="AH6:BB6"/>
    <mergeCell ref="AH184:BB184"/>
    <mergeCell ref="AH179:BB179"/>
    <mergeCell ref="AH12:BB12"/>
    <mergeCell ref="AH80:BB80"/>
    <mergeCell ref="AH85:BB85"/>
    <mergeCell ref="AH25:BB25"/>
    <mergeCell ref="AH28:BB28"/>
    <mergeCell ref="AH154:BB154"/>
    <mergeCell ref="AH140:BB140"/>
    <mergeCell ref="AH7:BB7"/>
    <mergeCell ref="AH75:BB75"/>
    <mergeCell ref="AH74:BB74"/>
    <mergeCell ref="AB24:AG24"/>
    <mergeCell ref="AH24:BB24"/>
    <mergeCell ref="AH22:BB22"/>
    <mergeCell ref="AB15:AG15"/>
    <mergeCell ref="AH15:BB15"/>
    <mergeCell ref="AH14:BB14"/>
    <mergeCell ref="AB6:AG6"/>
    <mergeCell ref="CO47:DD47"/>
    <mergeCell ref="BY49:CN49"/>
    <mergeCell ref="CO12:DD12"/>
    <mergeCell ref="AB10:AG10"/>
    <mergeCell ref="BY10:CN10"/>
    <mergeCell ref="AH10:BB10"/>
    <mergeCell ref="AB12:AG12"/>
    <mergeCell ref="BC10:BX10"/>
    <mergeCell ref="AB7:AG7"/>
    <mergeCell ref="CO15:DD15"/>
    <mergeCell ref="CO13:DD13"/>
    <mergeCell ref="CO19:DD19"/>
    <mergeCell ref="A125:AA125"/>
    <mergeCell ref="AB116:AG116"/>
    <mergeCell ref="AB115:AG115"/>
    <mergeCell ref="AB114:AG114"/>
    <mergeCell ref="CO103:DD103"/>
    <mergeCell ref="CO102:DD102"/>
    <mergeCell ref="BY100:CN100"/>
    <mergeCell ref="BC7:BX7"/>
    <mergeCell ref="BY7:CN7"/>
    <mergeCell ref="BY8:CN8"/>
    <mergeCell ref="BC8:BX8"/>
    <mergeCell ref="CO8:DD8"/>
    <mergeCell ref="BC14:BX14"/>
    <mergeCell ref="CO7:DD7"/>
    <mergeCell ref="CO5:DD5"/>
    <mergeCell ref="BC6:BX6"/>
    <mergeCell ref="BY6:CN6"/>
    <mergeCell ref="CO6:DD6"/>
    <mergeCell ref="BC5:BX5"/>
    <mergeCell ref="BY5:CN5"/>
    <mergeCell ref="CO14:DD14"/>
    <mergeCell ref="AB5:AG5"/>
    <mergeCell ref="AH3:BB3"/>
    <mergeCell ref="AH4:BB4"/>
    <mergeCell ref="AH5:BB5"/>
    <mergeCell ref="A3:AA3"/>
    <mergeCell ref="A4:AA4"/>
    <mergeCell ref="AB3:AG3"/>
    <mergeCell ref="AB4:AG4"/>
    <mergeCell ref="CO3:DD3"/>
    <mergeCell ref="BC4:BX4"/>
    <mergeCell ref="BY4:CN4"/>
    <mergeCell ref="CO4:DD4"/>
    <mergeCell ref="BC3:BX3"/>
    <mergeCell ref="BY3:CN3"/>
    <mergeCell ref="BY27:CN27"/>
    <mergeCell ref="BC29:BX29"/>
    <mergeCell ref="BC27:BX27"/>
    <mergeCell ref="CO28:DD28"/>
    <mergeCell ref="BY28:CN28"/>
    <mergeCell ref="BY29:CN29"/>
    <mergeCell ref="CO29:DD29"/>
    <mergeCell ref="BC28:BX28"/>
    <mergeCell ref="BY46:CN46"/>
    <mergeCell ref="CO46:DD46"/>
    <mergeCell ref="CO53:DD53"/>
    <mergeCell ref="CO56:DD56"/>
    <mergeCell ref="CO51:DD51"/>
    <mergeCell ref="CO52:DD52"/>
    <mergeCell ref="CO55:DD55"/>
    <mergeCell ref="BY51:CN51"/>
    <mergeCell ref="BY43:CN43"/>
    <mergeCell ref="CO43:DD43"/>
    <mergeCell ref="BY45:CN45"/>
    <mergeCell ref="CO45:DD45"/>
    <mergeCell ref="AB111:AG111"/>
    <mergeCell ref="AH78:BB78"/>
    <mergeCell ref="AH43:BB43"/>
    <mergeCell ref="BC43:BX43"/>
    <mergeCell ref="BC45:BX45"/>
    <mergeCell ref="BC46:BX46"/>
    <mergeCell ref="AB49:AG49"/>
    <mergeCell ref="AB103:AG103"/>
    <mergeCell ref="AH103:BB103"/>
    <mergeCell ref="AH104:BB104"/>
    <mergeCell ref="BC58:BX58"/>
    <mergeCell ref="BC57:BX57"/>
    <mergeCell ref="BC77:BX77"/>
    <mergeCell ref="AH57:BB57"/>
    <mergeCell ref="BC65:BX65"/>
    <mergeCell ref="BC62:BX62"/>
    <mergeCell ref="AH77:BB77"/>
    <mergeCell ref="AH76:BB76"/>
    <mergeCell ref="AH68:BB68"/>
    <mergeCell ref="BC75:BX75"/>
    <mergeCell ref="A80:AA80"/>
    <mergeCell ref="AB86:AG86"/>
    <mergeCell ref="AB80:AG80"/>
    <mergeCell ref="A77:AA77"/>
    <mergeCell ref="A86:AA86"/>
    <mergeCell ref="AB81:AG81"/>
    <mergeCell ref="AB82:AG82"/>
    <mergeCell ref="AB84:AG84"/>
    <mergeCell ref="AH81:BB81"/>
    <mergeCell ref="A111:AA111"/>
    <mergeCell ref="A105:AA105"/>
    <mergeCell ref="A110:AA110"/>
    <mergeCell ref="A107:AA107"/>
    <mergeCell ref="A108:AA108"/>
    <mergeCell ref="A106:AA106"/>
    <mergeCell ref="A145:AA145"/>
    <mergeCell ref="A146:AA146"/>
    <mergeCell ref="A152:AA152"/>
    <mergeCell ref="A109:AA109"/>
    <mergeCell ref="A140:AA140"/>
    <mergeCell ref="A141:AA141"/>
    <mergeCell ref="A148:AA148"/>
    <mergeCell ref="A143:AA143"/>
    <mergeCell ref="A142:AA142"/>
    <mergeCell ref="A115:AA115"/>
    <mergeCell ref="A103:AA103"/>
    <mergeCell ref="A104:AA104"/>
    <mergeCell ref="A139:AA139"/>
    <mergeCell ref="A192:AA192"/>
    <mergeCell ref="A189:AA189"/>
    <mergeCell ref="A182:AA182"/>
    <mergeCell ref="A190:AA190"/>
    <mergeCell ref="A184:AA184"/>
    <mergeCell ref="A191:AA191"/>
    <mergeCell ref="A183:AA183"/>
    <mergeCell ref="A188:AA188"/>
    <mergeCell ref="A186:AA186"/>
    <mergeCell ref="A187:AA187"/>
    <mergeCell ref="A171:AA171"/>
    <mergeCell ref="A174:AA174"/>
    <mergeCell ref="A177:AA177"/>
    <mergeCell ref="A179:AA179"/>
    <mergeCell ref="A181:AA181"/>
    <mergeCell ref="A180:AA180"/>
    <mergeCell ref="AH190:BB190"/>
    <mergeCell ref="AH188:BB188"/>
    <mergeCell ref="AH183:BB183"/>
    <mergeCell ref="AH182:BB182"/>
    <mergeCell ref="AH187:BB187"/>
    <mergeCell ref="AH186:BB186"/>
    <mergeCell ref="AB172:AG172"/>
    <mergeCell ref="AH172:BB172"/>
    <mergeCell ref="AH175:BB175"/>
    <mergeCell ref="AH185:BB185"/>
    <mergeCell ref="AH181:BB181"/>
    <mergeCell ref="AB181:AG181"/>
    <mergeCell ref="AB177:AG177"/>
    <mergeCell ref="AH177:BB177"/>
    <mergeCell ref="AH180:BB180"/>
    <mergeCell ref="AB149:AG149"/>
    <mergeCell ref="AB150:AG150"/>
    <mergeCell ref="AH171:BB171"/>
    <mergeCell ref="AB171:AG171"/>
    <mergeCell ref="AH160:BB160"/>
    <mergeCell ref="AB159:AG159"/>
    <mergeCell ref="AH159:BB159"/>
    <mergeCell ref="AH158:BB158"/>
    <mergeCell ref="AB153:AG153"/>
    <mergeCell ref="CO192:DD192"/>
    <mergeCell ref="CO198:DD198"/>
    <mergeCell ref="CO201:DD201"/>
    <mergeCell ref="BY196:CN196"/>
    <mergeCell ref="CO193:DD193"/>
    <mergeCell ref="BY198:CN198"/>
    <mergeCell ref="CO195:DD195"/>
    <mergeCell ref="CO196:DD196"/>
    <mergeCell ref="BY195:CN195"/>
    <mergeCell ref="BC197:BX197"/>
    <mergeCell ref="AB191:AG191"/>
    <mergeCell ref="BC199:BX199"/>
    <mergeCell ref="BC200:BX200"/>
    <mergeCell ref="AH191:BB191"/>
    <mergeCell ref="BC196:BX196"/>
    <mergeCell ref="BC198:BX198"/>
    <mergeCell ref="BC212:BX212"/>
    <mergeCell ref="BY207:CN207"/>
    <mergeCell ref="BY208:CN208"/>
    <mergeCell ref="BC211:BX211"/>
    <mergeCell ref="BC210:BX210"/>
    <mergeCell ref="BC209:BX209"/>
    <mergeCell ref="BC208:BX208"/>
    <mergeCell ref="BY209:CN209"/>
    <mergeCell ref="BY210:CN210"/>
    <mergeCell ref="BC215:BX215"/>
    <mergeCell ref="AB221:AG221"/>
    <mergeCell ref="BY219:CN219"/>
    <mergeCell ref="BY220:CN220"/>
    <mergeCell ref="AB216:AG216"/>
    <mergeCell ref="AH215:BB215"/>
    <mergeCell ref="BC219:BX219"/>
    <mergeCell ref="BC218:BX218"/>
    <mergeCell ref="BC217:BX217"/>
    <mergeCell ref="AH219:BB219"/>
    <mergeCell ref="AH222:BB222"/>
    <mergeCell ref="BC221:BX221"/>
    <mergeCell ref="AH223:BB223"/>
    <mergeCell ref="AB224:AG224"/>
    <mergeCell ref="BC223:BX223"/>
    <mergeCell ref="AB222:AG222"/>
    <mergeCell ref="BC224:BX224"/>
    <mergeCell ref="AH221:BB221"/>
    <mergeCell ref="AH227:BB227"/>
    <mergeCell ref="AH226:BB226"/>
    <mergeCell ref="AH224:BB224"/>
    <mergeCell ref="AH228:BB228"/>
    <mergeCell ref="AH225:BB225"/>
    <mergeCell ref="A13:AA13"/>
    <mergeCell ref="A29:AA29"/>
    <mergeCell ref="A64:AA64"/>
    <mergeCell ref="A59:AA59"/>
    <mergeCell ref="A57:AA57"/>
    <mergeCell ref="A63:AA63"/>
    <mergeCell ref="A55:AA55"/>
    <mergeCell ref="A49:AA49"/>
    <mergeCell ref="A56:AA56"/>
    <mergeCell ref="A58:AA58"/>
    <mergeCell ref="A7:AA7"/>
    <mergeCell ref="A8:AA8"/>
    <mergeCell ref="A32:AA32"/>
    <mergeCell ref="A34:AA34"/>
    <mergeCell ref="A10:AA10"/>
    <mergeCell ref="A24:AA24"/>
    <mergeCell ref="A12:AA12"/>
    <mergeCell ref="A22:AA22"/>
    <mergeCell ref="A23:AA23"/>
    <mergeCell ref="A9:AA9"/>
    <mergeCell ref="A65:AA65"/>
    <mergeCell ref="A60:AA60"/>
    <mergeCell ref="A16:AA16"/>
    <mergeCell ref="A19:AA19"/>
    <mergeCell ref="A51:AA51"/>
    <mergeCell ref="A62:AA62"/>
    <mergeCell ref="A61:AA61"/>
    <mergeCell ref="A27:AA27"/>
    <mergeCell ref="A18:AA18"/>
    <mergeCell ref="A50:AA50"/>
    <mergeCell ref="A14:AA14"/>
    <mergeCell ref="A75:AA75"/>
    <mergeCell ref="A85:AA85"/>
    <mergeCell ref="A82:AA82"/>
    <mergeCell ref="A81:AA81"/>
    <mergeCell ref="A84:AA84"/>
    <mergeCell ref="A83:AA83"/>
    <mergeCell ref="A76:AA76"/>
    <mergeCell ref="A79:AA79"/>
    <mergeCell ref="A15:AA15"/>
    <mergeCell ref="A87:AA87"/>
    <mergeCell ref="A74:AA74"/>
    <mergeCell ref="A113:AA113"/>
    <mergeCell ref="A185:AA185"/>
    <mergeCell ref="A95:AA95"/>
    <mergeCell ref="A118:AA118"/>
    <mergeCell ref="A112:AA112"/>
    <mergeCell ref="A123:AA123"/>
    <mergeCell ref="A121:AA121"/>
    <mergeCell ref="A126:AA126"/>
    <mergeCell ref="A196:AA196"/>
    <mergeCell ref="A204:AA204"/>
    <mergeCell ref="A78:AA78"/>
    <mergeCell ref="A124:AA124"/>
    <mergeCell ref="A119:AA119"/>
    <mergeCell ref="A120:AA120"/>
    <mergeCell ref="A114:AA114"/>
    <mergeCell ref="A100:AA100"/>
    <mergeCell ref="A101:AA101"/>
    <mergeCell ref="A94:AA94"/>
    <mergeCell ref="A230:AA230"/>
    <mergeCell ref="A205:AA205"/>
    <mergeCell ref="A206:AA206"/>
    <mergeCell ref="A201:AA201"/>
    <mergeCell ref="A202:AA202"/>
    <mergeCell ref="A238:AA238"/>
    <mergeCell ref="AB238:AG238"/>
    <mergeCell ref="AB232:AG232"/>
    <mergeCell ref="A237:AA237"/>
    <mergeCell ref="AB236:AG236"/>
    <mergeCell ref="AB237:AG237"/>
    <mergeCell ref="A236:AA236"/>
    <mergeCell ref="AB235:AG235"/>
    <mergeCell ref="A235:AA235"/>
    <mergeCell ref="A233:AA233"/>
    <mergeCell ref="A241:AA241"/>
    <mergeCell ref="A239:AA239"/>
    <mergeCell ref="A240:AA240"/>
    <mergeCell ref="A242:AA242"/>
    <mergeCell ref="A243:AA243"/>
    <mergeCell ref="A245:AA245"/>
    <mergeCell ref="AB247:AG247"/>
    <mergeCell ref="A248:AA248"/>
    <mergeCell ref="A247:AA247"/>
    <mergeCell ref="AB244:AG244"/>
    <mergeCell ref="A246:AA246"/>
    <mergeCell ref="AB246:AG246"/>
    <mergeCell ref="AB243:AG243"/>
    <mergeCell ref="AB245:AG245"/>
    <mergeCell ref="A249:AA249"/>
    <mergeCell ref="AB249:AG249"/>
    <mergeCell ref="AB248:AG248"/>
    <mergeCell ref="A244:AA244"/>
    <mergeCell ref="A254:AA254"/>
    <mergeCell ref="AB252:AG252"/>
    <mergeCell ref="AB251:AG251"/>
    <mergeCell ref="AB250:AG250"/>
    <mergeCell ref="A250:AA250"/>
    <mergeCell ref="A252:AA252"/>
    <mergeCell ref="A251:AA251"/>
    <mergeCell ref="A89:AA89"/>
    <mergeCell ref="A88:AA88"/>
    <mergeCell ref="A257:AA257"/>
    <mergeCell ref="AB256:AG256"/>
    <mergeCell ref="A255:AA255"/>
    <mergeCell ref="AB253:AG253"/>
    <mergeCell ref="A256:AA256"/>
    <mergeCell ref="A253:AA253"/>
    <mergeCell ref="AB255:AG255"/>
    <mergeCell ref="AB254:AG254"/>
    <mergeCell ref="AB95:AG95"/>
    <mergeCell ref="AB96:AG96"/>
    <mergeCell ref="AB91:AG91"/>
    <mergeCell ref="A96:AA96"/>
    <mergeCell ref="CO44:DD44"/>
    <mergeCell ref="A99:AA99"/>
    <mergeCell ref="A98:AA98"/>
    <mergeCell ref="AB105:AG105"/>
    <mergeCell ref="AB100:AG100"/>
    <mergeCell ref="AB98:AG98"/>
    <mergeCell ref="A102:AA102"/>
    <mergeCell ref="A97:AA97"/>
    <mergeCell ref="A91:AA91"/>
    <mergeCell ref="AB94:AG94"/>
    <mergeCell ref="BC54:BX54"/>
    <mergeCell ref="CO35:DD35"/>
    <mergeCell ref="BC48:BX48"/>
    <mergeCell ref="BC35:BX35"/>
    <mergeCell ref="BC44:BX44"/>
    <mergeCell ref="BC41:BX41"/>
    <mergeCell ref="BC40:BX40"/>
    <mergeCell ref="BY44:CN44"/>
    <mergeCell ref="BC47:BX47"/>
    <mergeCell ref="CO48:DD48"/>
    <mergeCell ref="BY47:CN47"/>
    <mergeCell ref="BC37:BX37"/>
    <mergeCell ref="BY37:CN37"/>
    <mergeCell ref="AB79:AG79"/>
    <mergeCell ref="AB62:AG62"/>
    <mergeCell ref="AB60:AG60"/>
    <mergeCell ref="AB63:AG63"/>
    <mergeCell ref="AB75:AG75"/>
    <mergeCell ref="AB76:AG76"/>
    <mergeCell ref="AH55:BB55"/>
    <mergeCell ref="BC52:BX52"/>
    <mergeCell ref="BC53:BX53"/>
    <mergeCell ref="CO40:DD40"/>
    <mergeCell ref="BY50:CN50"/>
    <mergeCell ref="CO50:DD50"/>
    <mergeCell ref="BY41:CN41"/>
    <mergeCell ref="BY40:CN40"/>
    <mergeCell ref="CO49:DD49"/>
    <mergeCell ref="CO41:DD41"/>
    <mergeCell ref="CO42:DD42"/>
    <mergeCell ref="BC85:BX85"/>
    <mergeCell ref="BC100:BX100"/>
    <mergeCell ref="BC49:BX49"/>
    <mergeCell ref="BY53:CN53"/>
    <mergeCell ref="BY54:CN54"/>
    <mergeCell ref="BY56:CN56"/>
    <mergeCell ref="BY55:CN55"/>
    <mergeCell ref="BC56:BX56"/>
    <mergeCell ref="BC55:BX55"/>
    <mergeCell ref="BC51:BX51"/>
    <mergeCell ref="BY121:CN121"/>
    <mergeCell ref="BY99:CN99"/>
    <mergeCell ref="BY92:CN92"/>
    <mergeCell ref="BY114:CN114"/>
    <mergeCell ref="BY113:CN113"/>
    <mergeCell ref="BY94:CN94"/>
    <mergeCell ref="CO128:DD128"/>
    <mergeCell ref="BY127:CN127"/>
    <mergeCell ref="BC126:BX126"/>
    <mergeCell ref="BY126:CN126"/>
    <mergeCell ref="BC128:BX128"/>
    <mergeCell ref="BC130:BX130"/>
    <mergeCell ref="BY136:CN136"/>
    <mergeCell ref="BY134:CN134"/>
    <mergeCell ref="BY128:CN128"/>
    <mergeCell ref="BY130:CN130"/>
    <mergeCell ref="BY132:CN132"/>
    <mergeCell ref="BY129:CN129"/>
    <mergeCell ref="BC132:BX132"/>
    <mergeCell ref="CO132:DD132"/>
    <mergeCell ref="BY133:CN133"/>
    <mergeCell ref="BY131:CN131"/>
    <mergeCell ref="CO131:DD131"/>
    <mergeCell ref="CO133:DD133"/>
    <mergeCell ref="BC131:BX131"/>
    <mergeCell ref="BC133:BX133"/>
    <mergeCell ref="CO129:DD129"/>
    <mergeCell ref="BY223:CN223"/>
    <mergeCell ref="BY214:CN214"/>
    <mergeCell ref="CO204:DD204"/>
    <mergeCell ref="BY203:CN203"/>
    <mergeCell ref="CO203:DD203"/>
    <mergeCell ref="BY205:CN205"/>
    <mergeCell ref="CO134:DD134"/>
    <mergeCell ref="CO130:DD130"/>
    <mergeCell ref="BY206:CN206"/>
    <mergeCell ref="BY249:CN249"/>
    <mergeCell ref="BY248:CN248"/>
    <mergeCell ref="BY247:CN247"/>
    <mergeCell ref="BY171:CN171"/>
    <mergeCell ref="BY228:CN228"/>
    <mergeCell ref="BY204:CN204"/>
    <mergeCell ref="BY200:CN200"/>
    <mergeCell ref="BY201:CN201"/>
    <mergeCell ref="BY202:CN202"/>
    <mergeCell ref="BY197:CN197"/>
    <mergeCell ref="CO248:DD248"/>
    <mergeCell ref="CO142:DD142"/>
    <mergeCell ref="BY243:CN243"/>
    <mergeCell ref="BY244:CN244"/>
    <mergeCell ref="BY240:CN240"/>
    <mergeCell ref="BY144:CN144"/>
    <mergeCell ref="CO206:DD206"/>
    <mergeCell ref="CO197:DD197"/>
    <mergeCell ref="CO200:DD200"/>
    <mergeCell ref="CO202:DD202"/>
    <mergeCell ref="BY255:CN255"/>
    <mergeCell ref="CO255:DD255"/>
    <mergeCell ref="CO254:DD254"/>
    <mergeCell ref="CO253:DD253"/>
    <mergeCell ref="CO266:DD266"/>
    <mergeCell ref="BC266:BX266"/>
    <mergeCell ref="BC292:BX292"/>
    <mergeCell ref="AB295:AG295"/>
    <mergeCell ref="AB292:AG292"/>
    <mergeCell ref="AH287:BB287"/>
    <mergeCell ref="AH288:BB288"/>
    <mergeCell ref="AH290:BB290"/>
    <mergeCell ref="AB290:AG290"/>
    <mergeCell ref="BC290:BX290"/>
    <mergeCell ref="A292:AA292"/>
    <mergeCell ref="AB291:AG291"/>
    <mergeCell ref="AH291:BB291"/>
    <mergeCell ref="AH297:BB297"/>
    <mergeCell ref="AB297:AG297"/>
    <mergeCell ref="AB293:AG293"/>
    <mergeCell ref="AH293:BB293"/>
    <mergeCell ref="A291:AA291"/>
    <mergeCell ref="AB294:AG294"/>
    <mergeCell ref="A297:AA297"/>
    <mergeCell ref="BC293:BX293"/>
    <mergeCell ref="AH292:BB292"/>
    <mergeCell ref="BC291:BX291"/>
    <mergeCell ref="AH294:BB294"/>
    <mergeCell ref="BY295:CN295"/>
    <mergeCell ref="BY294:CN294"/>
    <mergeCell ref="BC297:BX297"/>
    <mergeCell ref="AH295:BB295"/>
    <mergeCell ref="BC295:BX295"/>
    <mergeCell ref="BC294:BX294"/>
    <mergeCell ref="BY297:CN297"/>
    <mergeCell ref="A294:AA294"/>
    <mergeCell ref="A293:AA293"/>
    <mergeCell ref="A295:AA295"/>
    <mergeCell ref="BY287:CN287"/>
    <mergeCell ref="BY290:CN290"/>
    <mergeCell ref="BY289:CN289"/>
    <mergeCell ref="BY293:CN293"/>
    <mergeCell ref="A287:AA287"/>
    <mergeCell ref="A289:AA289"/>
    <mergeCell ref="A288:AA288"/>
    <mergeCell ref="CO289:DD289"/>
    <mergeCell ref="CO278:DD278"/>
    <mergeCell ref="CO284:DD284"/>
    <mergeCell ref="CO281:DD281"/>
    <mergeCell ref="CO283:DD283"/>
    <mergeCell ref="CO292:DD292"/>
    <mergeCell ref="BY292:CN292"/>
    <mergeCell ref="CO288:DD288"/>
    <mergeCell ref="CO291:DD291"/>
    <mergeCell ref="BY291:CN291"/>
    <mergeCell ref="BY288:CN288"/>
    <mergeCell ref="BY284:CN284"/>
    <mergeCell ref="CO287:DD287"/>
    <mergeCell ref="CO290:DD290"/>
    <mergeCell ref="AB274:AG274"/>
    <mergeCell ref="BY277:CN277"/>
    <mergeCell ref="AB275:AG275"/>
    <mergeCell ref="AH276:BB276"/>
    <mergeCell ref="BY276:CN276"/>
    <mergeCell ref="BC276:BX276"/>
    <mergeCell ref="BC274:BX274"/>
    <mergeCell ref="BY274:CN274"/>
    <mergeCell ref="AB277:AG277"/>
    <mergeCell ref="AH269:BB269"/>
    <mergeCell ref="AH270:BB270"/>
    <mergeCell ref="CO276:DD276"/>
    <mergeCell ref="CO279:DD279"/>
    <mergeCell ref="CO273:DD273"/>
    <mergeCell ref="CO277:DD277"/>
    <mergeCell ref="BC277:BX277"/>
    <mergeCell ref="BC275:BX275"/>
    <mergeCell ref="AH278:BB278"/>
    <mergeCell ref="AH277:BB277"/>
    <mergeCell ref="CO268:DD268"/>
    <mergeCell ref="BC267:BX267"/>
    <mergeCell ref="BY270:CN270"/>
    <mergeCell ref="BC268:BX268"/>
    <mergeCell ref="BC270:BX270"/>
    <mergeCell ref="AH282:BB282"/>
    <mergeCell ref="AH283:BB283"/>
    <mergeCell ref="CO271:DD271"/>
    <mergeCell ref="BC273:BX273"/>
    <mergeCell ref="BY273:CN273"/>
    <mergeCell ref="BC271:BX271"/>
    <mergeCell ref="BC272:BX272"/>
    <mergeCell ref="CO280:DD280"/>
    <mergeCell ref="CO282:DD282"/>
    <mergeCell ref="AH279:BB279"/>
    <mergeCell ref="AH280:BB280"/>
    <mergeCell ref="BC280:BX280"/>
    <mergeCell ref="AH281:BB281"/>
    <mergeCell ref="CO259:DD259"/>
    <mergeCell ref="BC263:BX263"/>
    <mergeCell ref="BC269:BX269"/>
    <mergeCell ref="BC265:BX265"/>
    <mergeCell ref="BY266:CN266"/>
    <mergeCell ref="BC279:BX279"/>
    <mergeCell ref="BY279:CN279"/>
    <mergeCell ref="CO114:DD114"/>
    <mergeCell ref="CO113:DD113"/>
    <mergeCell ref="BY252:CN252"/>
    <mergeCell ref="BY254:CN254"/>
    <mergeCell ref="CO250:DD250"/>
    <mergeCell ref="BY250:CN250"/>
    <mergeCell ref="BY251:CN251"/>
    <mergeCell ref="CO251:DD251"/>
    <mergeCell ref="BY253:CN253"/>
    <mergeCell ref="CO249:DD249"/>
    <mergeCell ref="CO57:DD57"/>
    <mergeCell ref="BY58:CN58"/>
    <mergeCell ref="CO58:DD58"/>
    <mergeCell ref="CO59:DD59"/>
    <mergeCell ref="BY59:CN59"/>
    <mergeCell ref="BY57:CN57"/>
    <mergeCell ref="BC59:BX59"/>
    <mergeCell ref="CO60:DD60"/>
    <mergeCell ref="CO74:DD74"/>
    <mergeCell ref="CO75:DD75"/>
    <mergeCell ref="BC61:BX61"/>
    <mergeCell ref="BC64:BX64"/>
    <mergeCell ref="BC63:BX63"/>
    <mergeCell ref="BC68:BX68"/>
    <mergeCell ref="CO69:DD69"/>
    <mergeCell ref="BC74:BX74"/>
    <mergeCell ref="AB123:AG123"/>
    <mergeCell ref="BC60:BX60"/>
    <mergeCell ref="CO83:DD83"/>
    <mergeCell ref="BY74:CN74"/>
    <mergeCell ref="BC80:BX80"/>
    <mergeCell ref="CO94:DD94"/>
    <mergeCell ref="CO119:DD119"/>
    <mergeCell ref="CO120:DD120"/>
    <mergeCell ref="BC104:BX104"/>
    <mergeCell ref="CO76:DD76"/>
    <mergeCell ref="AB271:AG271"/>
    <mergeCell ref="AB268:AG268"/>
    <mergeCell ref="AB269:AG269"/>
    <mergeCell ref="AB124:AG124"/>
    <mergeCell ref="AB270:AG270"/>
    <mergeCell ref="AB242:AG242"/>
    <mergeCell ref="AB130:AG130"/>
    <mergeCell ref="AB185:AG185"/>
    <mergeCell ref="AB138:AG138"/>
    <mergeCell ref="AB141:AG141"/>
    <mergeCell ref="AB108:AG108"/>
    <mergeCell ref="AB101:AG101"/>
    <mergeCell ref="AB104:AG104"/>
    <mergeCell ref="AB102:AG102"/>
    <mergeCell ref="A258:AA258"/>
    <mergeCell ref="A271:AA271"/>
    <mergeCell ref="A262:AA262"/>
    <mergeCell ref="A267:AA267"/>
    <mergeCell ref="A268:AA268"/>
    <mergeCell ref="A260:AA260"/>
    <mergeCell ref="A259:AA259"/>
    <mergeCell ref="A266:AA266"/>
    <mergeCell ref="A269:AA269"/>
    <mergeCell ref="A270:AA270"/>
    <mergeCell ref="A283:AA283"/>
    <mergeCell ref="A276:AA276"/>
    <mergeCell ref="A265:AA265"/>
    <mergeCell ref="A272:AA272"/>
    <mergeCell ref="A281:AA281"/>
    <mergeCell ref="A279:AA279"/>
    <mergeCell ref="A280:AA280"/>
    <mergeCell ref="A277:AA277"/>
    <mergeCell ref="A274:AA274"/>
    <mergeCell ref="A273:AA273"/>
    <mergeCell ref="A278:AA278"/>
    <mergeCell ref="AB276:AG276"/>
    <mergeCell ref="A282:AA282"/>
    <mergeCell ref="AB282:AG282"/>
    <mergeCell ref="AB280:AG280"/>
    <mergeCell ref="AB279:AG279"/>
    <mergeCell ref="AB278:AG278"/>
    <mergeCell ref="AB281:AG281"/>
    <mergeCell ref="AB273:AG273"/>
    <mergeCell ref="CO295:DD295"/>
    <mergeCell ref="AH275:BB275"/>
    <mergeCell ref="BY286:CN286"/>
    <mergeCell ref="CO286:DD286"/>
    <mergeCell ref="CO285:DD285"/>
    <mergeCell ref="BY285:CN285"/>
    <mergeCell ref="BY281:CN281"/>
    <mergeCell ref="BY278:CN278"/>
    <mergeCell ref="BC278:BX278"/>
    <mergeCell ref="CO293:DD293"/>
    <mergeCell ref="BC235:BX235"/>
    <mergeCell ref="BC234:BX234"/>
    <mergeCell ref="BC233:BX233"/>
    <mergeCell ref="A286:AA286"/>
    <mergeCell ref="AH274:BB274"/>
    <mergeCell ref="AB272:AG272"/>
    <mergeCell ref="A284:AA284"/>
    <mergeCell ref="A285:AA285"/>
    <mergeCell ref="BC238:BX238"/>
    <mergeCell ref="BC254:BX254"/>
    <mergeCell ref="A290:AA290"/>
    <mergeCell ref="AH21:BB21"/>
    <mergeCell ref="AB23:AG23"/>
    <mergeCell ref="BC32:BX32"/>
    <mergeCell ref="BC22:BX22"/>
    <mergeCell ref="AH23:BB23"/>
    <mergeCell ref="BC23:BX23"/>
    <mergeCell ref="BC24:BX24"/>
    <mergeCell ref="BC30:BX30"/>
    <mergeCell ref="AH27:BB27"/>
    <mergeCell ref="AH19:BB19"/>
    <mergeCell ref="AH20:BB20"/>
    <mergeCell ref="BC20:BX20"/>
    <mergeCell ref="BC21:BX21"/>
    <mergeCell ref="BC19:BX19"/>
    <mergeCell ref="AB20:AG20"/>
    <mergeCell ref="AB17:AG17"/>
    <mergeCell ref="A17:AA17"/>
    <mergeCell ref="AB22:AG22"/>
    <mergeCell ref="AH87:BB87"/>
    <mergeCell ref="AB42:AG42"/>
    <mergeCell ref="AB29:AG29"/>
    <mergeCell ref="AB32:AG32"/>
    <mergeCell ref="AB33:AG33"/>
    <mergeCell ref="AB30:AG30"/>
    <mergeCell ref="AB31:AG31"/>
    <mergeCell ref="AB87:AG87"/>
    <mergeCell ref="AB85:AG85"/>
    <mergeCell ref="AB83:AG83"/>
    <mergeCell ref="AB53:AG53"/>
    <mergeCell ref="AH53:BB53"/>
    <mergeCell ref="AH54:BB54"/>
    <mergeCell ref="AB48:AG48"/>
    <mergeCell ref="AH29:BB29"/>
    <mergeCell ref="AB52:AG52"/>
    <mergeCell ref="AH52:BB52"/>
    <mergeCell ref="AB51:AG51"/>
    <mergeCell ref="AH47:BB47"/>
    <mergeCell ref="AB28:AG28"/>
    <mergeCell ref="AB26:AG26"/>
    <mergeCell ref="AB27:AG27"/>
    <mergeCell ref="AB25:AG25"/>
    <mergeCell ref="A52:AA52"/>
    <mergeCell ref="A53:AA53"/>
    <mergeCell ref="A54:AA54"/>
    <mergeCell ref="A28:AA28"/>
    <mergeCell ref="A30:AA30"/>
    <mergeCell ref="A31:AA31"/>
    <mergeCell ref="A42:AA42"/>
    <mergeCell ref="A48:AA48"/>
    <mergeCell ref="A44:AA44"/>
    <mergeCell ref="A47:AA47"/>
    <mergeCell ref="AB119:AG119"/>
    <mergeCell ref="BC121:BX121"/>
    <mergeCell ref="AH119:BB119"/>
    <mergeCell ref="AB54:AG54"/>
    <mergeCell ref="AB65:AG65"/>
    <mergeCell ref="AB74:AG74"/>
    <mergeCell ref="AB61:AG61"/>
    <mergeCell ref="AB120:AG120"/>
    <mergeCell ref="AH95:BB95"/>
    <mergeCell ref="AB93:AG93"/>
    <mergeCell ref="CO115:DD115"/>
    <mergeCell ref="BY119:CN119"/>
    <mergeCell ref="CO118:DD118"/>
    <mergeCell ref="CO117:DD117"/>
    <mergeCell ref="CO116:DD116"/>
    <mergeCell ref="BY118:CN118"/>
    <mergeCell ref="CO111:DD111"/>
    <mergeCell ref="CO110:DD110"/>
    <mergeCell ref="BY109:CN109"/>
    <mergeCell ref="CO109:DD109"/>
    <mergeCell ref="CO107:DD107"/>
    <mergeCell ref="BY107:CN107"/>
    <mergeCell ref="CO108:DD108"/>
    <mergeCell ref="BC110:BX110"/>
    <mergeCell ref="BC108:BX108"/>
    <mergeCell ref="BC107:BX107"/>
    <mergeCell ref="BY108:CN108"/>
    <mergeCell ref="BY179:CN179"/>
    <mergeCell ref="BY189:CN189"/>
    <mergeCell ref="CO106:DD106"/>
    <mergeCell ref="BY123:CN123"/>
    <mergeCell ref="CO123:DD123"/>
    <mergeCell ref="CO121:DD121"/>
    <mergeCell ref="BY110:CN110"/>
    <mergeCell ref="BY117:CN117"/>
    <mergeCell ref="BY116:CN116"/>
    <mergeCell ref="CO112:DD112"/>
    <mergeCell ref="CO143:DD143"/>
    <mergeCell ref="BY159:CN159"/>
    <mergeCell ref="BY157:CN157"/>
    <mergeCell ref="BY156:CN156"/>
    <mergeCell ref="CO157:DD157"/>
    <mergeCell ref="CO149:DD149"/>
    <mergeCell ref="BY151:CN151"/>
    <mergeCell ref="CO156:DD156"/>
    <mergeCell ref="CO146:DD146"/>
    <mergeCell ref="CO145:DD145"/>
    <mergeCell ref="CO211:DD211"/>
    <mergeCell ref="CO210:DD210"/>
    <mergeCell ref="CO207:DD207"/>
    <mergeCell ref="CO208:DD208"/>
    <mergeCell ref="CO147:DD147"/>
    <mergeCell ref="CO153:DD153"/>
    <mergeCell ref="CO152:DD152"/>
    <mergeCell ref="CO184:DD184"/>
    <mergeCell ref="CO182:DD182"/>
    <mergeCell ref="CO181:DD181"/>
    <mergeCell ref="CO179:DD179"/>
    <mergeCell ref="CO171:DD171"/>
    <mergeCell ref="CO180:DD180"/>
    <mergeCell ref="CO174:DD174"/>
    <mergeCell ref="BY218:CN218"/>
    <mergeCell ref="CO218:DD218"/>
    <mergeCell ref="CO215:DD215"/>
    <mergeCell ref="BY225:CN225"/>
    <mergeCell ref="BY224:CN224"/>
    <mergeCell ref="BY221:CN221"/>
    <mergeCell ref="CO236:DD236"/>
    <mergeCell ref="BY236:CN236"/>
    <mergeCell ref="CO228:DD228"/>
    <mergeCell ref="BY211:CN211"/>
    <mergeCell ref="BY226:CN226"/>
    <mergeCell ref="BY216:CN216"/>
    <mergeCell ref="CO216:DD216"/>
    <mergeCell ref="CO217:DD217"/>
    <mergeCell ref="BY215:CN215"/>
    <mergeCell ref="BY217:CN217"/>
    <mergeCell ref="AB283:AG283"/>
    <mergeCell ref="CO241:DD241"/>
    <mergeCell ref="CO234:DD234"/>
    <mergeCell ref="BY233:CN233"/>
    <mergeCell ref="CO242:DD242"/>
    <mergeCell ref="CO238:DD238"/>
    <mergeCell ref="CO239:DD239"/>
    <mergeCell ref="CO235:DD235"/>
    <mergeCell ref="BY239:CN239"/>
    <mergeCell ref="CO240:DD240"/>
    <mergeCell ref="BC289:BX289"/>
    <mergeCell ref="AB288:AG288"/>
    <mergeCell ref="BC288:BX288"/>
    <mergeCell ref="AB285:AG285"/>
    <mergeCell ref="AB286:AG286"/>
    <mergeCell ref="BC287:BX287"/>
    <mergeCell ref="BC285:BX285"/>
    <mergeCell ref="AH286:BB286"/>
    <mergeCell ref="BC286:BX286"/>
    <mergeCell ref="BC283:BX283"/>
    <mergeCell ref="BY282:CN282"/>
    <mergeCell ref="BY280:CN280"/>
    <mergeCell ref="BC284:BX284"/>
    <mergeCell ref="BC282:BX282"/>
    <mergeCell ref="BC281:BX281"/>
    <mergeCell ref="BY283:CN283"/>
    <mergeCell ref="AH284:BB284"/>
    <mergeCell ref="AH285:BB285"/>
    <mergeCell ref="AB287:AG287"/>
    <mergeCell ref="AB289:AG289"/>
    <mergeCell ref="AH289:BB289"/>
    <mergeCell ref="AB284:AG284"/>
    <mergeCell ref="BY155:CN155"/>
    <mergeCell ref="BY150:CN150"/>
    <mergeCell ref="BY154:CN154"/>
    <mergeCell ref="CO294:DD294"/>
    <mergeCell ref="BY162:CN162"/>
    <mergeCell ref="BY241:CN241"/>
    <mergeCell ref="BY268:CN268"/>
    <mergeCell ref="BY265:CN265"/>
    <mergeCell ref="CO246:DD246"/>
    <mergeCell ref="BY246:CN246"/>
    <mergeCell ref="AB163:AG163"/>
    <mergeCell ref="A162:AA162"/>
    <mergeCell ref="A160:AA160"/>
    <mergeCell ref="A163:AA163"/>
    <mergeCell ref="A161:AA161"/>
    <mergeCell ref="AB160:AG160"/>
    <mergeCell ref="AB162:AG162"/>
    <mergeCell ref="AB156:AG156"/>
    <mergeCell ref="A159:AA159"/>
    <mergeCell ref="A156:AA156"/>
    <mergeCell ref="A158:AA158"/>
    <mergeCell ref="AB157:AG157"/>
    <mergeCell ref="A155:AA155"/>
    <mergeCell ref="A151:AA151"/>
    <mergeCell ref="A157:AA157"/>
    <mergeCell ref="A154:AA154"/>
    <mergeCell ref="AH141:BB141"/>
    <mergeCell ref="AB144:AG144"/>
    <mergeCell ref="AB145:AG145"/>
    <mergeCell ref="AB140:AG140"/>
    <mergeCell ref="AB142:AG142"/>
    <mergeCell ref="AH142:BB142"/>
    <mergeCell ref="AH143:BB143"/>
    <mergeCell ref="AB143:AG143"/>
    <mergeCell ref="AB211:AG211"/>
    <mergeCell ref="A144:AA144"/>
    <mergeCell ref="AH144:BB144"/>
    <mergeCell ref="AB146:AG146"/>
    <mergeCell ref="AH145:BB145"/>
    <mergeCell ref="AH146:BB146"/>
    <mergeCell ref="AB158:AG158"/>
    <mergeCell ref="AB155:AG155"/>
    <mergeCell ref="A149:AA149"/>
    <mergeCell ref="A153:AA153"/>
    <mergeCell ref="AB200:AG200"/>
    <mergeCell ref="AB213:AG213"/>
    <mergeCell ref="AB182:AG182"/>
    <mergeCell ref="AB184:AG184"/>
    <mergeCell ref="AB187:AG187"/>
    <mergeCell ref="AB183:AG183"/>
    <mergeCell ref="AB188:AG188"/>
    <mergeCell ref="AB186:AG186"/>
    <mergeCell ref="AB212:AG212"/>
    <mergeCell ref="AB210:AG210"/>
    <mergeCell ref="A200:AA200"/>
    <mergeCell ref="AB192:AG192"/>
    <mergeCell ref="A203:AA203"/>
    <mergeCell ref="A197:AA197"/>
    <mergeCell ref="AB193:AG193"/>
    <mergeCell ref="AB194:AG194"/>
    <mergeCell ref="AB196:AG196"/>
    <mergeCell ref="A193:AA193"/>
    <mergeCell ref="A198:AA198"/>
    <mergeCell ref="A199:AA199"/>
    <mergeCell ref="A207:AA207"/>
    <mergeCell ref="A209:AA209"/>
    <mergeCell ref="A211:AA211"/>
    <mergeCell ref="A210:AA210"/>
    <mergeCell ref="A208:AA208"/>
    <mergeCell ref="A224:AA224"/>
    <mergeCell ref="A221:AA221"/>
    <mergeCell ref="A212:AA212"/>
    <mergeCell ref="A213:AA213"/>
    <mergeCell ref="A219:AA219"/>
    <mergeCell ref="A217:AA217"/>
    <mergeCell ref="AB223:AG223"/>
    <mergeCell ref="A220:AA220"/>
    <mergeCell ref="A214:AA214"/>
    <mergeCell ref="A215:AA215"/>
    <mergeCell ref="A218:AA218"/>
    <mergeCell ref="A222:AA222"/>
    <mergeCell ref="A223:AA223"/>
    <mergeCell ref="AB214:AG214"/>
    <mergeCell ref="A232:AA232"/>
    <mergeCell ref="AB225:AG225"/>
    <mergeCell ref="AB227:AG227"/>
    <mergeCell ref="AB229:AG229"/>
    <mergeCell ref="A227:AA227"/>
    <mergeCell ref="A226:AA226"/>
    <mergeCell ref="A231:AA231"/>
    <mergeCell ref="A225:AA225"/>
    <mergeCell ref="A229:AA229"/>
    <mergeCell ref="A228:AA228"/>
    <mergeCell ref="BC102:BX102"/>
    <mergeCell ref="A234:AA234"/>
    <mergeCell ref="AB219:AG219"/>
    <mergeCell ref="AB226:AG226"/>
    <mergeCell ref="AB215:AG215"/>
    <mergeCell ref="AB228:AG228"/>
    <mergeCell ref="AB218:AG218"/>
    <mergeCell ref="A216:AA216"/>
    <mergeCell ref="AB234:AG234"/>
    <mergeCell ref="AB231:AG231"/>
    <mergeCell ref="BC114:BX114"/>
    <mergeCell ref="BC112:BX112"/>
    <mergeCell ref="AH108:BB108"/>
    <mergeCell ref="BC113:BX113"/>
    <mergeCell ref="BC111:BX111"/>
    <mergeCell ref="AH125:BB125"/>
    <mergeCell ref="AH105:BB105"/>
    <mergeCell ref="AH121:BB121"/>
    <mergeCell ref="AH124:BB124"/>
    <mergeCell ref="AH123:BB123"/>
    <mergeCell ref="AH118:BB118"/>
    <mergeCell ref="AH120:BB120"/>
    <mergeCell ref="AH115:BB115"/>
    <mergeCell ref="CO97:DD97"/>
    <mergeCell ref="CO99:DD99"/>
    <mergeCell ref="CO96:DD96"/>
    <mergeCell ref="BC95:BX95"/>
    <mergeCell ref="BY97:CN97"/>
    <mergeCell ref="BY96:CN96"/>
    <mergeCell ref="BC96:BX96"/>
    <mergeCell ref="BC99:BX99"/>
    <mergeCell ref="BC98:BX98"/>
    <mergeCell ref="CO95:DD95"/>
    <mergeCell ref="CO91:DD91"/>
    <mergeCell ref="BY95:CN95"/>
    <mergeCell ref="CO92:DD92"/>
    <mergeCell ref="CO85:DD85"/>
    <mergeCell ref="CO90:DD90"/>
    <mergeCell ref="CO93:DD93"/>
    <mergeCell ref="CO54:DD54"/>
    <mergeCell ref="BY52:CN52"/>
    <mergeCell ref="BY31:CN31"/>
    <mergeCell ref="BY33:CN33"/>
    <mergeCell ref="CO31:DD31"/>
    <mergeCell ref="CO34:DD34"/>
    <mergeCell ref="CO37:DD37"/>
    <mergeCell ref="CO38:DD38"/>
    <mergeCell ref="CO39:DD39"/>
    <mergeCell ref="BY48:CN48"/>
    <mergeCell ref="AB9:AG9"/>
    <mergeCell ref="AH13:BB13"/>
    <mergeCell ref="BC13:BX13"/>
    <mergeCell ref="BC18:BX18"/>
    <mergeCell ref="BC16:BX16"/>
    <mergeCell ref="AH18:BB18"/>
    <mergeCell ref="BC17:BX17"/>
    <mergeCell ref="AB16:AG16"/>
    <mergeCell ref="AH16:BB16"/>
    <mergeCell ref="AH17:BB17"/>
    <mergeCell ref="AH9:BB9"/>
    <mergeCell ref="BC9:BX9"/>
    <mergeCell ref="BY9:CN9"/>
    <mergeCell ref="CO16:DD16"/>
    <mergeCell ref="AH11:BB11"/>
    <mergeCell ref="BY12:CN12"/>
    <mergeCell ref="BY14:CN14"/>
    <mergeCell ref="CO9:DD9"/>
    <mergeCell ref="BC15:BX15"/>
    <mergeCell ref="BY15:CN15"/>
    <mergeCell ref="BY20:CN20"/>
    <mergeCell ref="CO20:DD20"/>
    <mergeCell ref="BY16:CN16"/>
    <mergeCell ref="BY17:CN17"/>
    <mergeCell ref="CO17:DD17"/>
    <mergeCell ref="BY18:CN18"/>
    <mergeCell ref="BY19:CN19"/>
    <mergeCell ref="CO18:DD18"/>
    <mergeCell ref="BC228:BX228"/>
    <mergeCell ref="CO227:DD227"/>
    <mergeCell ref="AH111:BB111"/>
    <mergeCell ref="AH114:BB114"/>
    <mergeCell ref="AH113:BB113"/>
    <mergeCell ref="AH112:BB112"/>
    <mergeCell ref="AH139:BB139"/>
    <mergeCell ref="AH138:BB138"/>
    <mergeCell ref="BC124:BX124"/>
    <mergeCell ref="BC125:BX125"/>
    <mergeCell ref="BY229:CN229"/>
    <mergeCell ref="CO229:DD229"/>
    <mergeCell ref="BC231:BX231"/>
    <mergeCell ref="BC230:BX230"/>
    <mergeCell ref="BC229:BX229"/>
    <mergeCell ref="CO231:DD231"/>
    <mergeCell ref="BY231:CN231"/>
    <mergeCell ref="CO230:DD230"/>
    <mergeCell ref="BY230:CN230"/>
    <mergeCell ref="AH218:BB218"/>
    <mergeCell ref="BC216:BX216"/>
    <mergeCell ref="AH220:BB220"/>
    <mergeCell ref="AH216:BB216"/>
    <mergeCell ref="BC157:BX157"/>
    <mergeCell ref="BC156:BX156"/>
    <mergeCell ref="AH155:BB155"/>
    <mergeCell ref="BC155:BX155"/>
    <mergeCell ref="AH156:BB156"/>
    <mergeCell ref="AH254:BB254"/>
    <mergeCell ref="AH250:BB250"/>
    <mergeCell ref="AH238:BB238"/>
    <mergeCell ref="AH246:BB246"/>
    <mergeCell ref="AH243:BB243"/>
    <mergeCell ref="AH248:BB248"/>
    <mergeCell ref="AH245:BB245"/>
    <mergeCell ref="AH242:BB242"/>
    <mergeCell ref="AH241:BB241"/>
    <mergeCell ref="AH239:BB239"/>
    <mergeCell ref="AB259:AG259"/>
    <mergeCell ref="CO275:DD275"/>
    <mergeCell ref="BY275:CN275"/>
    <mergeCell ref="BY269:CN269"/>
    <mergeCell ref="CO269:DD269"/>
    <mergeCell ref="CO270:DD270"/>
    <mergeCell ref="CO274:DD274"/>
    <mergeCell ref="BY272:CN272"/>
    <mergeCell ref="CO272:DD272"/>
    <mergeCell ref="BY271:CN271"/>
    <mergeCell ref="AH259:BB259"/>
    <mergeCell ref="BC259:BX259"/>
    <mergeCell ref="BC255:BX255"/>
    <mergeCell ref="AH256:BB256"/>
    <mergeCell ref="AH255:BB255"/>
    <mergeCell ref="BC256:BX256"/>
    <mergeCell ref="BC258:BX258"/>
    <mergeCell ref="BC257:BX257"/>
    <mergeCell ref="CO265:DD265"/>
    <mergeCell ref="BY267:CN267"/>
    <mergeCell ref="CO267:DD267"/>
    <mergeCell ref="BC253:BX253"/>
    <mergeCell ref="CO261:DD261"/>
    <mergeCell ref="BC262:BX262"/>
    <mergeCell ref="BY262:CN262"/>
    <mergeCell ref="CO262:DD262"/>
    <mergeCell ref="CO263:DD263"/>
    <mergeCell ref="BY263:CN263"/>
    <mergeCell ref="AH252:BB252"/>
    <mergeCell ref="AH253:BB253"/>
    <mergeCell ref="AH247:BB247"/>
    <mergeCell ref="AH251:BB251"/>
    <mergeCell ref="AH240:BB240"/>
    <mergeCell ref="AH244:BB244"/>
    <mergeCell ref="AH249:BB249"/>
    <mergeCell ref="BC237:BX237"/>
    <mergeCell ref="BC240:BX240"/>
    <mergeCell ref="BC241:BX241"/>
    <mergeCell ref="BC239:BX239"/>
    <mergeCell ref="BC247:BX247"/>
    <mergeCell ref="BC236:BX236"/>
    <mergeCell ref="BC232:BX232"/>
    <mergeCell ref="AH232:BB232"/>
    <mergeCell ref="AH212:BB212"/>
    <mergeCell ref="BC214:BX214"/>
    <mergeCell ref="BC227:BX227"/>
    <mergeCell ref="AH217:BB217"/>
    <mergeCell ref="BC225:BX225"/>
    <mergeCell ref="BC222:BX222"/>
    <mergeCell ref="BC220:BX220"/>
    <mergeCell ref="AH209:BB209"/>
    <mergeCell ref="AH210:BB210"/>
    <mergeCell ref="AH214:BB214"/>
    <mergeCell ref="AH211:BB211"/>
    <mergeCell ref="AH213:BB213"/>
    <mergeCell ref="CO150:DD150"/>
    <mergeCell ref="CO163:DD163"/>
    <mergeCell ref="CO162:DD162"/>
    <mergeCell ref="CO160:DD160"/>
    <mergeCell ref="CO154:DD154"/>
    <mergeCell ref="CO151:DD151"/>
    <mergeCell ref="CO155:DD155"/>
    <mergeCell ref="BY213:CN213"/>
    <mergeCell ref="CO212:DD212"/>
    <mergeCell ref="CO185:DD185"/>
    <mergeCell ref="CO190:DD190"/>
    <mergeCell ref="CO191:DD191"/>
    <mergeCell ref="CO188:DD188"/>
    <mergeCell ref="CO186:DD186"/>
    <mergeCell ref="CO187:DD187"/>
    <mergeCell ref="BY212:CN212"/>
    <mergeCell ref="CO213:DD213"/>
    <mergeCell ref="BC206:BX206"/>
    <mergeCell ref="BC207:BX207"/>
    <mergeCell ref="CO199:DD199"/>
    <mergeCell ref="BY199:CN199"/>
    <mergeCell ref="CO205:DD205"/>
    <mergeCell ref="BC205:BX205"/>
    <mergeCell ref="BC204:BX204"/>
    <mergeCell ref="BC203:BX203"/>
    <mergeCell ref="BC202:BX202"/>
    <mergeCell ref="BC201:BX201"/>
    <mergeCell ref="CO144:DD144"/>
    <mergeCell ref="BY139:CN139"/>
    <mergeCell ref="CO135:DD135"/>
    <mergeCell ref="BY135:CN135"/>
    <mergeCell ref="BY137:CN137"/>
    <mergeCell ref="CO137:DD137"/>
    <mergeCell ref="BY143:CN143"/>
    <mergeCell ref="CO136:DD136"/>
    <mergeCell ref="CO141:DD141"/>
    <mergeCell ref="BY138:CN138"/>
    <mergeCell ref="AB195:AG195"/>
    <mergeCell ref="A195:AA195"/>
    <mergeCell ref="AH193:BB193"/>
    <mergeCell ref="BC194:BX194"/>
    <mergeCell ref="AH194:BB194"/>
    <mergeCell ref="AH195:BB195"/>
    <mergeCell ref="BC193:BX193"/>
    <mergeCell ref="A194:AA194"/>
    <mergeCell ref="AB152:AG152"/>
    <mergeCell ref="AB154:AG154"/>
    <mergeCell ref="BY153:CN153"/>
    <mergeCell ref="AH153:BB153"/>
    <mergeCell ref="BC153:BX153"/>
    <mergeCell ref="AH152:BB152"/>
    <mergeCell ref="BC145:BX145"/>
    <mergeCell ref="BC141:BX141"/>
    <mergeCell ref="BC143:BX143"/>
    <mergeCell ref="BC147:BX147"/>
    <mergeCell ref="BC146:BX146"/>
    <mergeCell ref="BC142:BX142"/>
    <mergeCell ref="BC144:BX144"/>
    <mergeCell ref="AH151:BB151"/>
    <mergeCell ref="A147:AA147"/>
    <mergeCell ref="AB147:AG147"/>
    <mergeCell ref="AH149:BB149"/>
    <mergeCell ref="AB148:AG148"/>
    <mergeCell ref="AH148:BB148"/>
    <mergeCell ref="AH147:BB147"/>
    <mergeCell ref="AB151:AG151"/>
    <mergeCell ref="AH150:BB150"/>
    <mergeCell ref="A150:AA150"/>
    <mergeCell ref="BY142:CN142"/>
    <mergeCell ref="BY141:CN141"/>
    <mergeCell ref="AB97:AG97"/>
    <mergeCell ref="BC91:BX91"/>
    <mergeCell ref="BC120:BX120"/>
    <mergeCell ref="BC106:BX106"/>
    <mergeCell ref="AH110:BB110"/>
    <mergeCell ref="AH106:BB106"/>
    <mergeCell ref="BC140:BX140"/>
    <mergeCell ref="BY101:CN101"/>
    <mergeCell ref="BY103:CN103"/>
    <mergeCell ref="BY105:CN105"/>
    <mergeCell ref="BY112:CN112"/>
    <mergeCell ref="BY111:CN111"/>
    <mergeCell ref="AH91:BB91"/>
    <mergeCell ref="AH88:BB88"/>
    <mergeCell ref="A93:AA93"/>
    <mergeCell ref="A90:AA90"/>
    <mergeCell ref="AB90:AG90"/>
    <mergeCell ref="A92:AA92"/>
    <mergeCell ref="AB92:AG92"/>
    <mergeCell ref="AH92:BB92"/>
    <mergeCell ref="AB88:AG88"/>
    <mergeCell ref="AH90:BB90"/>
    <mergeCell ref="A117:AA117"/>
    <mergeCell ref="AB117:AG117"/>
    <mergeCell ref="AH117:BB117"/>
    <mergeCell ref="A116:AA116"/>
    <mergeCell ref="AH116:BB116"/>
    <mergeCell ref="AB118:AG118"/>
    <mergeCell ref="BY91:CN91"/>
    <mergeCell ref="BC90:BX90"/>
    <mergeCell ref="BY88:CN88"/>
    <mergeCell ref="BY90:CN90"/>
    <mergeCell ref="BY89:CN89"/>
    <mergeCell ref="BC88:BX88"/>
    <mergeCell ref="BC92:BX92"/>
    <mergeCell ref="AH94:BB94"/>
    <mergeCell ref="BC94:BX94"/>
    <mergeCell ref="BC76:BX76"/>
    <mergeCell ref="BY78:CN78"/>
    <mergeCell ref="BY79:CN79"/>
    <mergeCell ref="BC78:BX78"/>
    <mergeCell ref="BY77:CN77"/>
    <mergeCell ref="BC103:BX103"/>
    <mergeCell ref="AH93:BB93"/>
    <mergeCell ref="BC93:BX93"/>
    <mergeCell ref="AH96:BB96"/>
    <mergeCell ref="BC97:BX97"/>
    <mergeCell ref="AH97:BB97"/>
    <mergeCell ref="AH101:BB101"/>
    <mergeCell ref="AH100:BB100"/>
    <mergeCell ref="AH98:BB98"/>
    <mergeCell ref="AH102:BB102"/>
    <mergeCell ref="AH84:BB84"/>
    <mergeCell ref="AH83:BB83"/>
    <mergeCell ref="AH82:BB82"/>
    <mergeCell ref="CO77:DD77"/>
    <mergeCell ref="BC79:BX79"/>
    <mergeCell ref="BY84:CN84"/>
    <mergeCell ref="BC81:BX81"/>
    <mergeCell ref="BC83:BX83"/>
    <mergeCell ref="BC84:BX84"/>
    <mergeCell ref="CO84:DD84"/>
    <mergeCell ref="BY82:CN82"/>
    <mergeCell ref="BY83:CN83"/>
    <mergeCell ref="BY85:CN85"/>
    <mergeCell ref="CO79:DD79"/>
    <mergeCell ref="CO78:DD78"/>
    <mergeCell ref="CO82:DD82"/>
    <mergeCell ref="BY80:CN80"/>
    <mergeCell ref="CO80:DD80"/>
    <mergeCell ref="CO81:DD81"/>
    <mergeCell ref="BY81:CN81"/>
    <mergeCell ref="AH59:BB59"/>
    <mergeCell ref="AB59:AG59"/>
    <mergeCell ref="AB68:AG68"/>
    <mergeCell ref="AB78:AG78"/>
    <mergeCell ref="AH64:BB64"/>
    <mergeCell ref="AH61:BB61"/>
    <mergeCell ref="AH60:BB60"/>
    <mergeCell ref="AB64:AG64"/>
    <mergeCell ref="AH62:BB62"/>
    <mergeCell ref="AH63:BB63"/>
    <mergeCell ref="AB55:AG55"/>
    <mergeCell ref="AB57:AG57"/>
    <mergeCell ref="AB58:AG58"/>
    <mergeCell ref="AH56:BB56"/>
    <mergeCell ref="AB56:AG56"/>
    <mergeCell ref="AH46:BB46"/>
    <mergeCell ref="AH45:BB45"/>
    <mergeCell ref="AH44:BB44"/>
    <mergeCell ref="AH58:BB58"/>
    <mergeCell ref="AH49:BB49"/>
    <mergeCell ref="AH51:BB51"/>
    <mergeCell ref="AB47:AG47"/>
    <mergeCell ref="AH48:BB48"/>
    <mergeCell ref="AB43:AG43"/>
    <mergeCell ref="A41:AA41"/>
    <mergeCell ref="A46:AA46"/>
    <mergeCell ref="AB46:AG46"/>
    <mergeCell ref="A45:AA45"/>
    <mergeCell ref="AB45:AG45"/>
    <mergeCell ref="A43:AA43"/>
    <mergeCell ref="AB44:AG44"/>
    <mergeCell ref="AH41:BB41"/>
    <mergeCell ref="A39:AA39"/>
    <mergeCell ref="AH38:BB38"/>
    <mergeCell ref="AB39:AG39"/>
    <mergeCell ref="AH40:BB40"/>
    <mergeCell ref="A38:AA38"/>
    <mergeCell ref="AB38:AG38"/>
    <mergeCell ref="AB40:AG40"/>
    <mergeCell ref="A40:AA40"/>
    <mergeCell ref="AB41:AG41"/>
    <mergeCell ref="AH36:BB36"/>
    <mergeCell ref="BC158:BX158"/>
    <mergeCell ref="AH135:BB135"/>
    <mergeCell ref="AH136:BB136"/>
    <mergeCell ref="BC136:BX136"/>
    <mergeCell ref="BC137:BX137"/>
    <mergeCell ref="BC127:BX127"/>
    <mergeCell ref="AH127:BB127"/>
    <mergeCell ref="AH79:BB79"/>
    <mergeCell ref="BC36:BX36"/>
    <mergeCell ref="AH32:BB32"/>
    <mergeCell ref="A37:AA37"/>
    <mergeCell ref="AB37:AG37"/>
    <mergeCell ref="A35:AA35"/>
    <mergeCell ref="AB34:AG34"/>
    <mergeCell ref="A33:AA33"/>
    <mergeCell ref="AB35:AG35"/>
    <mergeCell ref="AB36:AG36"/>
    <mergeCell ref="AH34:BB34"/>
    <mergeCell ref="AH35:BB35"/>
    <mergeCell ref="AB197:AG197"/>
    <mergeCell ref="AH197:BB197"/>
    <mergeCell ref="AB198:AG198"/>
    <mergeCell ref="AH273:BB273"/>
    <mergeCell ref="AH201:BB201"/>
    <mergeCell ref="AH200:BB200"/>
    <mergeCell ref="AB199:AG199"/>
    <mergeCell ref="AH199:BB199"/>
    <mergeCell ref="AB260:AG260"/>
    <mergeCell ref="AH207:BB207"/>
    <mergeCell ref="A275:AA275"/>
    <mergeCell ref="AH267:BB267"/>
    <mergeCell ref="A261:AA261"/>
    <mergeCell ref="AB261:AG261"/>
    <mergeCell ref="AH263:BB263"/>
    <mergeCell ref="AH266:BB266"/>
    <mergeCell ref="AH268:BB268"/>
    <mergeCell ref="AH272:BB272"/>
    <mergeCell ref="A264:AA264"/>
    <mergeCell ref="AH271:BB271"/>
    <mergeCell ref="AB267:AG267"/>
    <mergeCell ref="A263:AA263"/>
    <mergeCell ref="AH265:BB265"/>
    <mergeCell ref="AH264:BB264"/>
    <mergeCell ref="AB264:AG264"/>
    <mergeCell ref="AB263:AG263"/>
    <mergeCell ref="AB265:AG265"/>
    <mergeCell ref="AH261:BB261"/>
    <mergeCell ref="AH260:BB260"/>
    <mergeCell ref="BC261:BX261"/>
    <mergeCell ref="AB266:AG266"/>
    <mergeCell ref="AB262:AG262"/>
    <mergeCell ref="AH262:BB262"/>
    <mergeCell ref="CO244:DD244"/>
    <mergeCell ref="BY261:CN261"/>
    <mergeCell ref="BC260:BX260"/>
    <mergeCell ref="BY260:CN260"/>
    <mergeCell ref="CO257:DD257"/>
    <mergeCell ref="BY256:CN256"/>
    <mergeCell ref="BY259:CN259"/>
    <mergeCell ref="BY258:CN258"/>
    <mergeCell ref="BY257:CN257"/>
    <mergeCell ref="CO256:DD256"/>
    <mergeCell ref="BC243:BX243"/>
    <mergeCell ref="CO260:DD260"/>
    <mergeCell ref="CO209:DD209"/>
    <mergeCell ref="CO258:DD258"/>
    <mergeCell ref="CO226:DD226"/>
    <mergeCell ref="CO243:DD243"/>
    <mergeCell ref="CO219:DD219"/>
    <mergeCell ref="CO214:DD214"/>
    <mergeCell ref="CO252:DD252"/>
    <mergeCell ref="CO225:DD225"/>
    <mergeCell ref="AB201:AG201"/>
    <mergeCell ref="BC252:BX252"/>
    <mergeCell ref="BC251:BX251"/>
    <mergeCell ref="BY238:CN238"/>
    <mergeCell ref="BY242:CN242"/>
    <mergeCell ref="BY245:CN245"/>
    <mergeCell ref="BC245:BX245"/>
    <mergeCell ref="BC249:BX249"/>
    <mergeCell ref="BC250:BX250"/>
    <mergeCell ref="BC248:BX248"/>
    <mergeCell ref="AB208:AG208"/>
    <mergeCell ref="AB203:AG203"/>
    <mergeCell ref="AH203:BB203"/>
    <mergeCell ref="AB202:AG202"/>
    <mergeCell ref="AH202:BB202"/>
    <mergeCell ref="AH208:BB208"/>
    <mergeCell ref="CO237:DD237"/>
    <mergeCell ref="BY237:CN237"/>
    <mergeCell ref="AH192:BB192"/>
    <mergeCell ref="AH198:BB198"/>
    <mergeCell ref="BC195:BX195"/>
    <mergeCell ref="CO194:DD194"/>
    <mergeCell ref="BY227:CN227"/>
    <mergeCell ref="BC213:BX213"/>
    <mergeCell ref="BC226:BX226"/>
    <mergeCell ref="AB204:AG204"/>
    <mergeCell ref="AB205:AG205"/>
    <mergeCell ref="AH205:BB205"/>
    <mergeCell ref="AB206:AG206"/>
    <mergeCell ref="AB258:AG258"/>
    <mergeCell ref="AH258:BB258"/>
    <mergeCell ref="AB257:AG257"/>
    <mergeCell ref="AH257:BB257"/>
    <mergeCell ref="AB207:AG207"/>
    <mergeCell ref="CO189:DD189"/>
    <mergeCell ref="BY190:CN190"/>
    <mergeCell ref="AB190:AG190"/>
    <mergeCell ref="AB189:AG189"/>
    <mergeCell ref="AH189:BB189"/>
    <mergeCell ref="BC190:BX190"/>
    <mergeCell ref="AH206:BB206"/>
    <mergeCell ref="AH204:BB204"/>
    <mergeCell ref="AH196:BB196"/>
    <mergeCell ref="A66:AA66"/>
    <mergeCell ref="AB66:AG66"/>
    <mergeCell ref="AH66:BB66"/>
    <mergeCell ref="BC66:BX66"/>
    <mergeCell ref="BC159:BX159"/>
    <mergeCell ref="BY160:CN160"/>
    <mergeCell ref="CO71:DD71"/>
    <mergeCell ref="BC160:BX160"/>
    <mergeCell ref="CO159:DD159"/>
    <mergeCell ref="CO148:DD148"/>
    <mergeCell ref="BC148:BX148"/>
    <mergeCell ref="BC151:BX151"/>
    <mergeCell ref="BY145:CN145"/>
    <mergeCell ref="BY147:CN147"/>
    <mergeCell ref="A69:AA69"/>
    <mergeCell ref="AB69:AG69"/>
    <mergeCell ref="AH69:BB69"/>
    <mergeCell ref="A67:AA67"/>
    <mergeCell ref="AB67:AG67"/>
    <mergeCell ref="AH67:BB67"/>
    <mergeCell ref="A68:AA68"/>
    <mergeCell ref="A73:AA73"/>
    <mergeCell ref="AB73:AG73"/>
    <mergeCell ref="CO73:DD73"/>
    <mergeCell ref="AH73:BB73"/>
    <mergeCell ref="BC73:BX73"/>
    <mergeCell ref="AH163:BB163"/>
    <mergeCell ref="AB161:AG161"/>
    <mergeCell ref="AH161:BB161"/>
    <mergeCell ref="BC152:BX152"/>
    <mergeCell ref="BC163:BX163"/>
    <mergeCell ref="BC161:BX161"/>
    <mergeCell ref="BC162:BX162"/>
    <mergeCell ref="BC154:BX154"/>
    <mergeCell ref="AH162:BB162"/>
    <mergeCell ref="AH157:BB157"/>
    <mergeCell ref="BY148:CN148"/>
    <mergeCell ref="BY152:CN152"/>
    <mergeCell ref="BC149:BX149"/>
    <mergeCell ref="BC150:BX150"/>
    <mergeCell ref="BY149:CN149"/>
    <mergeCell ref="BY146:CN146"/>
    <mergeCell ref="AH71:BB71"/>
    <mergeCell ref="BC71:BX71"/>
    <mergeCell ref="BY71:CN71"/>
    <mergeCell ref="AH72:BB72"/>
    <mergeCell ref="BC72:BX72"/>
    <mergeCell ref="BY72:CN72"/>
    <mergeCell ref="AH99:BB99"/>
    <mergeCell ref="AH86:BB86"/>
    <mergeCell ref="BC82:BX82"/>
    <mergeCell ref="BC123:BX123"/>
    <mergeCell ref="CO127:DD127"/>
    <mergeCell ref="CO126:DD126"/>
    <mergeCell ref="A70:AA70"/>
    <mergeCell ref="AB70:AG70"/>
    <mergeCell ref="AH70:BB70"/>
    <mergeCell ref="BC70:BX70"/>
    <mergeCell ref="A71:AA71"/>
    <mergeCell ref="AB71:AG71"/>
    <mergeCell ref="A72:AA72"/>
    <mergeCell ref="BY122:CN122"/>
    <mergeCell ref="CO122:DD122"/>
    <mergeCell ref="CO124:DD124"/>
    <mergeCell ref="CO125:DD125"/>
    <mergeCell ref="BY124:CN124"/>
    <mergeCell ref="AB137:AG137"/>
    <mergeCell ref="AH137:BB137"/>
    <mergeCell ref="CO140:DD140"/>
    <mergeCell ref="BC139:BX139"/>
    <mergeCell ref="BY140:CN140"/>
    <mergeCell ref="AB139:AG139"/>
    <mergeCell ref="BC135:BX135"/>
    <mergeCell ref="BC134:BX134"/>
    <mergeCell ref="CO139:DD139"/>
    <mergeCell ref="A136:AA136"/>
    <mergeCell ref="AB136:AG136"/>
    <mergeCell ref="A135:AA135"/>
    <mergeCell ref="AB135:AG135"/>
    <mergeCell ref="CO138:DD138"/>
    <mergeCell ref="BC138:BX138"/>
    <mergeCell ref="A137:AA137"/>
    <mergeCell ref="AH130:BB130"/>
    <mergeCell ref="AH131:BB131"/>
    <mergeCell ref="AH132:BB132"/>
    <mergeCell ref="A134:AA134"/>
    <mergeCell ref="AB134:AG134"/>
    <mergeCell ref="AH134:BB134"/>
    <mergeCell ref="BC129:BX129"/>
    <mergeCell ref="AH126:BB126"/>
    <mergeCell ref="AB126:AG126"/>
    <mergeCell ref="A127:AA127"/>
    <mergeCell ref="AH128:BB128"/>
    <mergeCell ref="AH129:BB129"/>
    <mergeCell ref="AB127:AG127"/>
    <mergeCell ref="A130:AA130"/>
    <mergeCell ref="A129:AA129"/>
    <mergeCell ref="AB129:AG129"/>
    <mergeCell ref="AB128:AG128"/>
    <mergeCell ref="A128:AA128"/>
    <mergeCell ref="BC115:BX115"/>
    <mergeCell ref="BY120:CN120"/>
    <mergeCell ref="BY115:CN115"/>
    <mergeCell ref="BC119:BX119"/>
    <mergeCell ref="BC117:BX117"/>
    <mergeCell ref="BC116:BX116"/>
    <mergeCell ref="CO105:DD105"/>
    <mergeCell ref="BY86:CN86"/>
    <mergeCell ref="BC86:BX86"/>
    <mergeCell ref="BC87:BX87"/>
    <mergeCell ref="CO87:DD87"/>
    <mergeCell ref="BY87:CN87"/>
    <mergeCell ref="CO86:DD86"/>
    <mergeCell ref="BC89:BX89"/>
    <mergeCell ref="BY104:CN104"/>
    <mergeCell ref="BY102:CN102"/>
    <mergeCell ref="AB109:AG109"/>
    <mergeCell ref="AH109:BB109"/>
    <mergeCell ref="BC109:BX109"/>
    <mergeCell ref="BY98:CN98"/>
    <mergeCell ref="AB107:AG107"/>
    <mergeCell ref="AH107:BB107"/>
    <mergeCell ref="BY106:CN106"/>
    <mergeCell ref="AB99:AG99"/>
    <mergeCell ref="BC105:BX105"/>
    <mergeCell ref="BC101:BX101"/>
    <mergeCell ref="AB89:AG89"/>
    <mergeCell ref="AH89:BB89"/>
    <mergeCell ref="CO89:DD89"/>
    <mergeCell ref="CO88:DD88"/>
    <mergeCell ref="CO70:DD70"/>
    <mergeCell ref="AB72:AG72"/>
    <mergeCell ref="CO72:DD72"/>
    <mergeCell ref="CO66:DD66"/>
    <mergeCell ref="CO67:DD67"/>
    <mergeCell ref="CO68:DD68"/>
    <mergeCell ref="BC67:BX67"/>
    <mergeCell ref="BY68:CN68"/>
    <mergeCell ref="BY66:CN66"/>
    <mergeCell ref="BY75:CN75"/>
    <mergeCell ref="BY70:CN70"/>
    <mergeCell ref="BY73:CN73"/>
    <mergeCell ref="AH30:BB30"/>
    <mergeCell ref="BC42:BX42"/>
    <mergeCell ref="AH39:BB39"/>
    <mergeCell ref="BY38:CN38"/>
    <mergeCell ref="AH37:BB37"/>
    <mergeCell ref="BY60:CN60"/>
    <mergeCell ref="BY64:CN64"/>
    <mergeCell ref="A26:AA26"/>
    <mergeCell ref="BY42:CN42"/>
    <mergeCell ref="BY39:CN39"/>
    <mergeCell ref="BY32:CN32"/>
    <mergeCell ref="BY35:CN35"/>
    <mergeCell ref="BC31:BX31"/>
    <mergeCell ref="AH33:BB33"/>
    <mergeCell ref="AH31:BB31"/>
    <mergeCell ref="A36:AA36"/>
    <mergeCell ref="AH42:BB42"/>
    <mergeCell ref="A11:AA11"/>
    <mergeCell ref="AB11:AG11"/>
    <mergeCell ref="A25:AA25"/>
    <mergeCell ref="A21:AA21"/>
    <mergeCell ref="AB13:AG13"/>
    <mergeCell ref="AB14:AG14"/>
    <mergeCell ref="AB18:AG18"/>
    <mergeCell ref="AB21:AG21"/>
    <mergeCell ref="A20:AA20"/>
    <mergeCell ref="AB19:AG19"/>
    <mergeCell ref="AH26:BB26"/>
    <mergeCell ref="CO33:DD33"/>
    <mergeCell ref="CO26:DD26"/>
    <mergeCell ref="BY13:CN13"/>
    <mergeCell ref="BY21:CN21"/>
    <mergeCell ref="CO21:DD21"/>
    <mergeCell ref="CO32:DD32"/>
    <mergeCell ref="CO30:DD30"/>
    <mergeCell ref="CO27:DD27"/>
    <mergeCell ref="CO22:DD22"/>
    <mergeCell ref="CO36:DD36"/>
    <mergeCell ref="BC38:BX38"/>
    <mergeCell ref="BC39:BX39"/>
    <mergeCell ref="BC25:BX25"/>
    <mergeCell ref="BC26:BX26"/>
    <mergeCell ref="BC33:BX33"/>
    <mergeCell ref="BC34:BX34"/>
    <mergeCell ref="BY34:CN34"/>
    <mergeCell ref="BY36:CN36"/>
    <mergeCell ref="BY30:CN30"/>
    <mergeCell ref="CO24:DD24"/>
    <mergeCell ref="CO25:DD25"/>
    <mergeCell ref="CO23:DD23"/>
    <mergeCell ref="BY26:CN26"/>
    <mergeCell ref="BY25:CN25"/>
    <mergeCell ref="BY24:CN24"/>
    <mergeCell ref="BY23:CN23"/>
    <mergeCell ref="BY62:CN62"/>
    <mergeCell ref="CO61:DD61"/>
    <mergeCell ref="CO63:DD63"/>
    <mergeCell ref="BY63:CN63"/>
    <mergeCell ref="BY61:CN61"/>
    <mergeCell ref="CO65:DD65"/>
    <mergeCell ref="CO62:DD62"/>
    <mergeCell ref="CO64:DD64"/>
    <mergeCell ref="AB77:AG77"/>
    <mergeCell ref="BC69:BX69"/>
    <mergeCell ref="BY69:CN69"/>
    <mergeCell ref="AH65:BB65"/>
    <mergeCell ref="BY76:CN76"/>
    <mergeCell ref="BY67:CN67"/>
    <mergeCell ref="BY65:CN65"/>
    <mergeCell ref="AH133:BB133"/>
    <mergeCell ref="A131:AA131"/>
    <mergeCell ref="A133:AA133"/>
    <mergeCell ref="AB133:AG133"/>
    <mergeCell ref="A132:AA132"/>
    <mergeCell ref="AB132:AG132"/>
    <mergeCell ref="AB131:AG131"/>
    <mergeCell ref="A122:AA122"/>
    <mergeCell ref="AB122:AG122"/>
    <mergeCell ref="AH122:BB122"/>
    <mergeCell ref="BC122:BX122"/>
    <mergeCell ref="BY172:CN172"/>
    <mergeCell ref="CO172:DD172"/>
    <mergeCell ref="A173:AA173"/>
    <mergeCell ref="AB173:AG173"/>
    <mergeCell ref="AH173:BB173"/>
    <mergeCell ref="BC173:BX173"/>
    <mergeCell ref="BY173:CN173"/>
    <mergeCell ref="CO173:DD173"/>
    <mergeCell ref="A172:AA172"/>
    <mergeCell ref="BC172:BX172"/>
    <mergeCell ref="BC175:BX175"/>
    <mergeCell ref="BC174:BX174"/>
    <mergeCell ref="A176:AA176"/>
    <mergeCell ref="AB176:AG176"/>
    <mergeCell ref="AH176:BB176"/>
    <mergeCell ref="BC176:BX176"/>
    <mergeCell ref="AB174:AG174"/>
    <mergeCell ref="AH174:BB174"/>
    <mergeCell ref="A175:AA175"/>
    <mergeCell ref="AB175:AG175"/>
    <mergeCell ref="BC177:BX177"/>
    <mergeCell ref="A178:AA178"/>
    <mergeCell ref="AB178:AG178"/>
    <mergeCell ref="AH178:BB178"/>
    <mergeCell ref="BC178:BX178"/>
    <mergeCell ref="BY174:CN174"/>
    <mergeCell ref="BY175:CN175"/>
    <mergeCell ref="BY178:CN178"/>
    <mergeCell ref="CO178:DD178"/>
    <mergeCell ref="BY176:CN176"/>
    <mergeCell ref="CO176:DD176"/>
    <mergeCell ref="BY177:CN177"/>
    <mergeCell ref="CO177:DD177"/>
    <mergeCell ref="CO175:DD175"/>
  </mergeCells>
  <printOptions/>
  <pageMargins left="0.75" right="0.24" top="0.2362204724409449" bottom="0.2362204724409449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zoomScaleSheetLayoutView="100" zoomScalePageLayoutView="0" workbookViewId="0" topLeftCell="A16">
      <selection activeCell="BY41" sqref="BY41"/>
    </sheetView>
  </sheetViews>
  <sheetFormatPr defaultColWidth="0.875" defaultRowHeight="12.75"/>
  <cols>
    <col min="1" max="53" width="0.875" style="1" customWidth="1"/>
    <col min="54" max="54" width="4.00390625" style="1" customWidth="1"/>
    <col min="55" max="16384" width="0.875" style="1" customWidth="1"/>
  </cols>
  <sheetData>
    <row r="1" ht="12">
      <c r="DD1" s="4" t="s">
        <v>38</v>
      </c>
    </row>
    <row r="2" spans="1:108" s="3" customFormat="1" ht="25.5" customHeight="1">
      <c r="A2" s="66" t="s">
        <v>51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</row>
    <row r="3" spans="1:108" s="22" customFormat="1" ht="56.25" customHeight="1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 t="s">
        <v>2</v>
      </c>
      <c r="AC3" s="46"/>
      <c r="AD3" s="46"/>
      <c r="AE3" s="46"/>
      <c r="AF3" s="46"/>
      <c r="AG3" s="46"/>
      <c r="AH3" s="46" t="s">
        <v>50</v>
      </c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 t="s">
        <v>44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 t="s">
        <v>3</v>
      </c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 t="s">
        <v>4</v>
      </c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59"/>
    </row>
    <row r="4" spans="1:108" s="16" customFormat="1" ht="12" customHeight="1" thickBot="1">
      <c r="A4" s="67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50">
        <v>2</v>
      </c>
      <c r="AC4" s="50"/>
      <c r="AD4" s="50"/>
      <c r="AE4" s="50"/>
      <c r="AF4" s="50"/>
      <c r="AG4" s="50"/>
      <c r="AH4" s="50">
        <v>3</v>
      </c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>
        <v>4</v>
      </c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>
        <v>5</v>
      </c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>
        <v>6</v>
      </c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81"/>
    </row>
    <row r="5" spans="1:108" s="20" customFormat="1" ht="23.25" customHeight="1">
      <c r="A5" s="143" t="s">
        <v>52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4"/>
      <c r="AB5" s="52" t="s">
        <v>39</v>
      </c>
      <c r="AC5" s="53"/>
      <c r="AD5" s="53"/>
      <c r="AE5" s="53"/>
      <c r="AF5" s="53"/>
      <c r="AG5" s="53"/>
      <c r="AH5" s="53" t="s">
        <v>55</v>
      </c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41" t="str">
        <f>BC24</f>
        <v>-</v>
      </c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>
        <f>BY24</f>
        <v>-150129.27000000002</v>
      </c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64" t="s">
        <v>177</v>
      </c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5"/>
    </row>
    <row r="6" spans="1:108" s="20" customFormat="1" ht="13.5" customHeight="1">
      <c r="A6" s="145" t="s">
        <v>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6"/>
      <c r="AB6" s="119" t="s">
        <v>19</v>
      </c>
      <c r="AC6" s="120"/>
      <c r="AD6" s="120"/>
      <c r="AE6" s="120"/>
      <c r="AF6" s="120"/>
      <c r="AG6" s="121"/>
      <c r="AH6" s="125" t="s">
        <v>55</v>
      </c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1"/>
      <c r="BC6" s="116" t="s">
        <v>177</v>
      </c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31"/>
      <c r="BY6" s="116" t="s">
        <v>177</v>
      </c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31"/>
      <c r="CO6" s="138" t="s">
        <v>177</v>
      </c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40"/>
    </row>
    <row r="7" spans="1:108" ht="23.25" customHeight="1">
      <c r="A7" s="147" t="s">
        <v>53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8"/>
      <c r="AB7" s="122"/>
      <c r="AC7" s="78"/>
      <c r="AD7" s="78"/>
      <c r="AE7" s="78"/>
      <c r="AF7" s="78"/>
      <c r="AG7" s="123"/>
      <c r="AH7" s="124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123"/>
      <c r="BC7" s="85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132"/>
      <c r="BY7" s="85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132"/>
      <c r="CO7" s="141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142"/>
    </row>
    <row r="8" spans="1:108" ht="13.5" customHeight="1">
      <c r="A8" s="149" t="s">
        <v>18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50"/>
      <c r="AB8" s="119"/>
      <c r="AC8" s="120"/>
      <c r="AD8" s="120"/>
      <c r="AE8" s="120"/>
      <c r="AF8" s="120"/>
      <c r="AG8" s="121"/>
      <c r="AH8" s="125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1"/>
      <c r="BC8" s="116" t="s">
        <v>177</v>
      </c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31"/>
      <c r="BY8" s="116" t="s">
        <v>177</v>
      </c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31"/>
      <c r="CO8" s="138" t="s">
        <v>177</v>
      </c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40"/>
    </row>
    <row r="9" spans="1:108" ht="13.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2"/>
      <c r="AB9" s="122"/>
      <c r="AC9" s="78"/>
      <c r="AD9" s="78"/>
      <c r="AE9" s="78"/>
      <c r="AF9" s="78"/>
      <c r="AG9" s="123"/>
      <c r="AH9" s="124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123"/>
      <c r="BC9" s="85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132"/>
      <c r="BY9" s="85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132"/>
      <c r="CO9" s="141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142"/>
    </row>
    <row r="10" spans="1:108" ht="13.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4"/>
      <c r="AB10" s="35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29" t="s">
        <v>177</v>
      </c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 t="s">
        <v>177</v>
      </c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92" t="s">
        <v>177</v>
      </c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3"/>
    </row>
    <row r="11" spans="1:108" ht="13.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4"/>
      <c r="AB11" s="35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29" t="s">
        <v>177</v>
      </c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 t="s">
        <v>177</v>
      </c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92" t="s">
        <v>177</v>
      </c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3"/>
    </row>
    <row r="12" spans="1:108" ht="13.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35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29" t="s">
        <v>177</v>
      </c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 t="s">
        <v>177</v>
      </c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92" t="s">
        <v>177</v>
      </c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3"/>
    </row>
    <row r="13" spans="1:108" ht="13.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4"/>
      <c r="AB13" s="35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29" t="s">
        <v>177</v>
      </c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 t="s">
        <v>177</v>
      </c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92" t="s">
        <v>177</v>
      </c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3"/>
    </row>
    <row r="14" spans="1:108" ht="13.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  <c r="AB14" s="35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29" t="s">
        <v>177</v>
      </c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 t="s">
        <v>177</v>
      </c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92" t="s">
        <v>177</v>
      </c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3"/>
    </row>
    <row r="15" spans="1:108" ht="13.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4"/>
      <c r="AB15" s="35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29" t="s">
        <v>177</v>
      </c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 t="s">
        <v>177</v>
      </c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92" t="s">
        <v>177</v>
      </c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3"/>
    </row>
    <row r="16" spans="1:108" ht="13.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4"/>
      <c r="AB16" s="35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29" t="s">
        <v>177</v>
      </c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 t="s">
        <v>177</v>
      </c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92" t="s">
        <v>177</v>
      </c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3"/>
    </row>
    <row r="17" spans="1:108" s="20" customFormat="1" ht="23.25" customHeight="1">
      <c r="A17" s="159" t="s">
        <v>54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60"/>
      <c r="AB17" s="35" t="s">
        <v>20</v>
      </c>
      <c r="AC17" s="36"/>
      <c r="AD17" s="36"/>
      <c r="AE17" s="36"/>
      <c r="AF17" s="36"/>
      <c r="AG17" s="36"/>
      <c r="AH17" s="36" t="s">
        <v>55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29" t="s">
        <v>177</v>
      </c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 t="s">
        <v>177</v>
      </c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92" t="s">
        <v>177</v>
      </c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3"/>
    </row>
    <row r="18" spans="1:108" s="20" customFormat="1" ht="12.75" customHeight="1">
      <c r="A18" s="145" t="s">
        <v>18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6"/>
      <c r="AB18" s="119"/>
      <c r="AC18" s="120"/>
      <c r="AD18" s="120"/>
      <c r="AE18" s="120"/>
      <c r="AF18" s="120"/>
      <c r="AG18" s="121"/>
      <c r="AH18" s="125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1"/>
      <c r="BC18" s="116" t="s">
        <v>177</v>
      </c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31"/>
      <c r="BY18" s="116" t="s">
        <v>177</v>
      </c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31"/>
      <c r="CO18" s="138" t="s">
        <v>177</v>
      </c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40"/>
    </row>
    <row r="19" spans="1:108" s="20" customFormat="1" ht="13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6"/>
      <c r="AB19" s="122"/>
      <c r="AC19" s="78"/>
      <c r="AD19" s="78"/>
      <c r="AE19" s="78"/>
      <c r="AF19" s="78"/>
      <c r="AG19" s="123"/>
      <c r="AH19" s="124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123"/>
      <c r="BC19" s="85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132"/>
      <c r="BY19" s="85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132"/>
      <c r="CO19" s="141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142"/>
    </row>
    <row r="20" spans="1:108" s="20" customFormat="1" ht="13.5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B20" s="35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29" t="s">
        <v>177</v>
      </c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 t="s">
        <v>177</v>
      </c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92" t="s">
        <v>177</v>
      </c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3"/>
    </row>
    <row r="21" spans="1:108" s="20" customFormat="1" ht="13.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8"/>
      <c r="AB21" s="35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29" t="s">
        <v>177</v>
      </c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 t="s">
        <v>177</v>
      </c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92" t="s">
        <v>177</v>
      </c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3"/>
    </row>
    <row r="22" spans="1:108" s="20" customFormat="1" ht="13.5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8"/>
      <c r="AB22" s="35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29" t="s">
        <v>177</v>
      </c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 t="s">
        <v>177</v>
      </c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92" t="s">
        <v>177</v>
      </c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3"/>
    </row>
    <row r="23" spans="1:108" s="20" customFormat="1" ht="13.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B23" s="35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29" t="s">
        <v>177</v>
      </c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 t="s">
        <v>177</v>
      </c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92" t="s">
        <v>177</v>
      </c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3"/>
    </row>
    <row r="24" spans="1:108" s="20" customFormat="1" ht="13.5" customHeight="1">
      <c r="A24" s="157" t="s">
        <v>21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8"/>
      <c r="AB24" s="35" t="s">
        <v>22</v>
      </c>
      <c r="AC24" s="36"/>
      <c r="AD24" s="36"/>
      <c r="AE24" s="36"/>
      <c r="AF24" s="36"/>
      <c r="AG24" s="36"/>
      <c r="AH24" s="36" t="s">
        <v>180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29" t="s">
        <v>177</v>
      </c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>
        <f>BY28+BY29</f>
        <v>-150129.27000000002</v>
      </c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92" t="s">
        <v>177</v>
      </c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3"/>
    </row>
    <row r="25" spans="1:108" s="20" customFormat="1" ht="23.25" customHeight="1">
      <c r="A25" s="159" t="s">
        <v>57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60"/>
      <c r="AB25" s="35" t="s">
        <v>23</v>
      </c>
      <c r="AC25" s="36"/>
      <c r="AD25" s="36"/>
      <c r="AE25" s="36"/>
      <c r="AF25" s="36"/>
      <c r="AG25" s="36"/>
      <c r="AH25" s="36" t="s">
        <v>178</v>
      </c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29">
        <f>BC26</f>
        <v>-8117100</v>
      </c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>
        <f>BY28</f>
        <v>-1339848.78</v>
      </c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92" t="s">
        <v>7</v>
      </c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3"/>
    </row>
    <row r="26" spans="1:108" s="20" customFormat="1" ht="27.75" customHeight="1">
      <c r="A26" s="159" t="s">
        <v>189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60"/>
      <c r="AB26" s="35" t="s">
        <v>23</v>
      </c>
      <c r="AC26" s="36"/>
      <c r="AD26" s="36"/>
      <c r="AE26" s="36"/>
      <c r="AF26" s="36"/>
      <c r="AG26" s="36"/>
      <c r="AH26" s="36" t="s">
        <v>190</v>
      </c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29">
        <f>BC27</f>
        <v>-8117100</v>
      </c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>
        <f>BY25</f>
        <v>-1339848.78</v>
      </c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92" t="s">
        <v>7</v>
      </c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3"/>
    </row>
    <row r="27" spans="1:108" s="20" customFormat="1" ht="28.5" customHeight="1">
      <c r="A27" s="159" t="s">
        <v>191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60"/>
      <c r="AB27" s="35" t="s">
        <v>23</v>
      </c>
      <c r="AC27" s="36"/>
      <c r="AD27" s="36"/>
      <c r="AE27" s="36"/>
      <c r="AF27" s="36"/>
      <c r="AG27" s="36"/>
      <c r="AH27" s="36" t="s">
        <v>192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29">
        <f>BC28</f>
        <v>-8117100</v>
      </c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>
        <f>BY26</f>
        <v>-1339848.78</v>
      </c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92" t="s">
        <v>7</v>
      </c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3"/>
    </row>
    <row r="28" spans="1:108" s="20" customFormat="1" ht="33" customHeight="1">
      <c r="A28" s="159" t="s">
        <v>193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60"/>
      <c r="AB28" s="35" t="s">
        <v>23</v>
      </c>
      <c r="AC28" s="36"/>
      <c r="AD28" s="36"/>
      <c r="AE28" s="36"/>
      <c r="AF28" s="36"/>
      <c r="AG28" s="36"/>
      <c r="AH28" s="36" t="s">
        <v>194</v>
      </c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29">
        <v>-8117100</v>
      </c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>
        <v>-1339848.78</v>
      </c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92" t="s">
        <v>7</v>
      </c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3"/>
    </row>
    <row r="29" spans="1:108" s="20" customFormat="1" ht="23.25" customHeight="1">
      <c r="A29" s="162" t="s">
        <v>58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3"/>
      <c r="AB29" s="35" t="s">
        <v>24</v>
      </c>
      <c r="AC29" s="36"/>
      <c r="AD29" s="36"/>
      <c r="AE29" s="36"/>
      <c r="AF29" s="36"/>
      <c r="AG29" s="36"/>
      <c r="AH29" s="36" t="s">
        <v>179</v>
      </c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29">
        <v>8117100</v>
      </c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>
        <v>1189719.51</v>
      </c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92" t="s">
        <v>7</v>
      </c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3"/>
    </row>
    <row r="30" spans="1:108" s="20" customFormat="1" ht="27.75" customHeight="1">
      <c r="A30" s="162" t="s">
        <v>195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3"/>
      <c r="AB30" s="35" t="s">
        <v>24</v>
      </c>
      <c r="AC30" s="36"/>
      <c r="AD30" s="36"/>
      <c r="AE30" s="36"/>
      <c r="AF30" s="36"/>
      <c r="AG30" s="36"/>
      <c r="AH30" s="36" t="s">
        <v>196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29">
        <f>BC29</f>
        <v>8117100</v>
      </c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>
        <f>BY29</f>
        <v>1189719.51</v>
      </c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92" t="s">
        <v>7</v>
      </c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3"/>
    </row>
    <row r="31" spans="1:108" s="20" customFormat="1" ht="27.75" customHeight="1">
      <c r="A31" s="162" t="s">
        <v>197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3"/>
      <c r="AB31" s="35" t="s">
        <v>24</v>
      </c>
      <c r="AC31" s="36"/>
      <c r="AD31" s="36"/>
      <c r="AE31" s="36"/>
      <c r="AF31" s="36"/>
      <c r="AG31" s="36"/>
      <c r="AH31" s="36" t="s">
        <v>198</v>
      </c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29">
        <f>BC30</f>
        <v>8117100</v>
      </c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>
        <f>BY30</f>
        <v>1189719.51</v>
      </c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92" t="s">
        <v>7</v>
      </c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3"/>
    </row>
    <row r="32" spans="1:108" ht="40.5" customHeight="1" thickBot="1">
      <c r="A32" s="162" t="s">
        <v>199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3"/>
      <c r="AB32" s="136" t="s">
        <v>24</v>
      </c>
      <c r="AC32" s="137"/>
      <c r="AD32" s="137"/>
      <c r="AE32" s="137"/>
      <c r="AF32" s="137"/>
      <c r="AG32" s="137"/>
      <c r="AH32" s="137" t="s">
        <v>200</v>
      </c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3">
        <f>BC31</f>
        <v>8117100</v>
      </c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>
        <f>BY31</f>
        <v>1189719.51</v>
      </c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4" t="s">
        <v>7</v>
      </c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5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25</v>
      </c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L34" s="58" t="s">
        <v>181</v>
      </c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</row>
    <row r="35" spans="15:65" s="2" customFormat="1" ht="11.25">
      <c r="O35" s="161" t="s">
        <v>26</v>
      </c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L35" s="161" t="s">
        <v>27</v>
      </c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>
      <c r="A37" s="2" t="s">
        <v>29</v>
      </c>
    </row>
    <row r="38" spans="1:73" s="2" customFormat="1" ht="11.25">
      <c r="A38" s="2" t="s">
        <v>30</v>
      </c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T38" s="58" t="s">
        <v>182</v>
      </c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61" t="s">
        <v>26</v>
      </c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T39" s="161" t="s">
        <v>27</v>
      </c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1:69" s="2" customFormat="1" ht="11.25">
      <c r="A41" s="2" t="s">
        <v>40</v>
      </c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P41" s="58" t="s">
        <v>183</v>
      </c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</row>
    <row r="42" spans="19:69" s="7" customFormat="1" ht="11.25" customHeight="1">
      <c r="S42" s="161" t="s">
        <v>26</v>
      </c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2"/>
      <c r="AN42" s="2"/>
      <c r="AP42" s="161" t="s">
        <v>27</v>
      </c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</row>
    <row r="43" s="2" customFormat="1" ht="11.25">
      <c r="AX43" s="13"/>
    </row>
    <row r="44" spans="1:35" s="2" customFormat="1" ht="11.25">
      <c r="A44" s="164" t="s">
        <v>28</v>
      </c>
      <c r="B44" s="164"/>
      <c r="C44" s="78" t="s">
        <v>574</v>
      </c>
      <c r="D44" s="78"/>
      <c r="E44" s="78"/>
      <c r="F44" s="78"/>
      <c r="G44" s="72" t="s">
        <v>28</v>
      </c>
      <c r="H44" s="72"/>
      <c r="I44" s="78" t="s">
        <v>557</v>
      </c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2">
        <v>20</v>
      </c>
      <c r="AB44" s="72"/>
      <c r="AC44" s="72"/>
      <c r="AD44" s="72"/>
      <c r="AE44" s="73" t="s">
        <v>501</v>
      </c>
      <c r="AF44" s="73"/>
      <c r="AG44" s="73"/>
      <c r="AH44" s="73"/>
      <c r="AI44" s="2" t="s">
        <v>15</v>
      </c>
    </row>
    <row r="45" ht="3" customHeight="1"/>
  </sheetData>
  <sheetProtection/>
  <mergeCells count="184">
    <mergeCell ref="AH29:BB29"/>
    <mergeCell ref="AH27:BB27"/>
    <mergeCell ref="A30:AA30"/>
    <mergeCell ref="CO26:DD26"/>
    <mergeCell ref="BY26:CN26"/>
    <mergeCell ref="A29:AA29"/>
    <mergeCell ref="A28:AA28"/>
    <mergeCell ref="AB30:AG30"/>
    <mergeCell ref="AH30:BB30"/>
    <mergeCell ref="BC30:BX30"/>
    <mergeCell ref="AH28:BB28"/>
    <mergeCell ref="BC24:BX24"/>
    <mergeCell ref="BC28:BX28"/>
    <mergeCell ref="BY28:CN28"/>
    <mergeCell ref="BC27:BX27"/>
    <mergeCell ref="BC26:BX26"/>
    <mergeCell ref="BY25:CN25"/>
    <mergeCell ref="I44:Z44"/>
    <mergeCell ref="O35:AH35"/>
    <mergeCell ref="A31:AA31"/>
    <mergeCell ref="BC31:BX31"/>
    <mergeCell ref="AH31:BB31"/>
    <mergeCell ref="AB31:AG31"/>
    <mergeCell ref="AL34:BM34"/>
    <mergeCell ref="AL35:BM35"/>
    <mergeCell ref="O34:AH34"/>
    <mergeCell ref="S42:AL42"/>
    <mergeCell ref="AP41:BQ41"/>
    <mergeCell ref="S41:AL41"/>
    <mergeCell ref="AT39:BU39"/>
    <mergeCell ref="X38:AQ38"/>
    <mergeCell ref="AB29:AG29"/>
    <mergeCell ref="AE44:AH44"/>
    <mergeCell ref="AP42:BQ42"/>
    <mergeCell ref="AT38:BU38"/>
    <mergeCell ref="X39:AQ39"/>
    <mergeCell ref="A32:AA32"/>
    <mergeCell ref="A44:B44"/>
    <mergeCell ref="C44:F44"/>
    <mergeCell ref="G44:H44"/>
    <mergeCell ref="AA44:AD44"/>
    <mergeCell ref="CO31:DD31"/>
    <mergeCell ref="BY31:CN31"/>
    <mergeCell ref="BY24:CN24"/>
    <mergeCell ref="CO30:DD30"/>
    <mergeCell ref="CO29:DD29"/>
    <mergeCell ref="BY29:CN29"/>
    <mergeCell ref="CO28:DD28"/>
    <mergeCell ref="BY27:CN27"/>
    <mergeCell ref="CO27:DD27"/>
    <mergeCell ref="BY30:CN30"/>
    <mergeCell ref="AH23:BB23"/>
    <mergeCell ref="AB25:AG25"/>
    <mergeCell ref="AH25:BB25"/>
    <mergeCell ref="AH24:BB24"/>
    <mergeCell ref="AB23:AG23"/>
    <mergeCell ref="AB28:AG28"/>
    <mergeCell ref="AH20:BB20"/>
    <mergeCell ref="AB21:AG21"/>
    <mergeCell ref="AH22:BB22"/>
    <mergeCell ref="AB22:AG22"/>
    <mergeCell ref="AB26:AG26"/>
    <mergeCell ref="AH26:BB26"/>
    <mergeCell ref="AB20:AG20"/>
    <mergeCell ref="AB24:AG24"/>
    <mergeCell ref="AH21:BB21"/>
    <mergeCell ref="A22:AA22"/>
    <mergeCell ref="AB27:AG27"/>
    <mergeCell ref="A23:AA23"/>
    <mergeCell ref="A24:AA24"/>
    <mergeCell ref="A25:AA25"/>
    <mergeCell ref="A27:AA27"/>
    <mergeCell ref="A26:AA26"/>
    <mergeCell ref="A19:AA19"/>
    <mergeCell ref="A21:AA21"/>
    <mergeCell ref="A12:AA12"/>
    <mergeCell ref="A13:AA13"/>
    <mergeCell ref="A14:AA14"/>
    <mergeCell ref="A17:AA17"/>
    <mergeCell ref="A16:AA16"/>
    <mergeCell ref="A18:AA18"/>
    <mergeCell ref="A20:AA20"/>
    <mergeCell ref="CO16:DD16"/>
    <mergeCell ref="A8:AA8"/>
    <mergeCell ref="A9:AA9"/>
    <mergeCell ref="A10:AA10"/>
    <mergeCell ref="A15:AA15"/>
    <mergeCell ref="A11:AA11"/>
    <mergeCell ref="AH14:BB14"/>
    <mergeCell ref="BC14:BX14"/>
    <mergeCell ref="AB11:AG11"/>
    <mergeCell ref="AB12:AG12"/>
    <mergeCell ref="A3:AA3"/>
    <mergeCell ref="A4:AA4"/>
    <mergeCell ref="BY3:CN3"/>
    <mergeCell ref="CO4:DD4"/>
    <mergeCell ref="CO3:DD3"/>
    <mergeCell ref="BC4:BX4"/>
    <mergeCell ref="AB3:AG3"/>
    <mergeCell ref="AB4:AG4"/>
    <mergeCell ref="BY4:CN4"/>
    <mergeCell ref="BC3:BX3"/>
    <mergeCell ref="A5:AA5"/>
    <mergeCell ref="AB5:AG5"/>
    <mergeCell ref="BY10:CN10"/>
    <mergeCell ref="CO10:DD10"/>
    <mergeCell ref="CO8:DD9"/>
    <mergeCell ref="A6:AA6"/>
    <mergeCell ref="A7:AA7"/>
    <mergeCell ref="AH5:BB5"/>
    <mergeCell ref="AH6:BB7"/>
    <mergeCell ref="BY5:CN5"/>
    <mergeCell ref="CO14:DD14"/>
    <mergeCell ref="CO11:DD11"/>
    <mergeCell ref="AH11:BB11"/>
    <mergeCell ref="CO12:DD12"/>
    <mergeCell ref="BY11:CN11"/>
    <mergeCell ref="BY12:CN12"/>
    <mergeCell ref="BY14:CN14"/>
    <mergeCell ref="AH3:BB3"/>
    <mergeCell ref="CO13:DD13"/>
    <mergeCell ref="AH12:BB12"/>
    <mergeCell ref="BC12:BX12"/>
    <mergeCell ref="BC11:BX11"/>
    <mergeCell ref="BY8:CN9"/>
    <mergeCell ref="CO6:DD7"/>
    <mergeCell ref="CO5:DD5"/>
    <mergeCell ref="BY6:CN7"/>
    <mergeCell ref="BC5:BX5"/>
    <mergeCell ref="AH4:BB4"/>
    <mergeCell ref="BC10:BX10"/>
    <mergeCell ref="BC6:BX7"/>
    <mergeCell ref="BC8:BX9"/>
    <mergeCell ref="AH8:BB9"/>
    <mergeCell ref="AB15:AG15"/>
    <mergeCell ref="AH15:BB15"/>
    <mergeCell ref="AB6:AG7"/>
    <mergeCell ref="AB8:AG9"/>
    <mergeCell ref="AB10:AG10"/>
    <mergeCell ref="AH10:BB10"/>
    <mergeCell ref="BY16:CN16"/>
    <mergeCell ref="BC21:BX21"/>
    <mergeCell ref="CO15:DD15"/>
    <mergeCell ref="AB13:AG13"/>
    <mergeCell ref="AH13:BB13"/>
    <mergeCell ref="BC13:BX13"/>
    <mergeCell ref="BY15:CN15"/>
    <mergeCell ref="BY13:CN13"/>
    <mergeCell ref="AB14:AG14"/>
    <mergeCell ref="BC15:BX15"/>
    <mergeCell ref="AH18:BB19"/>
    <mergeCell ref="AH17:BB17"/>
    <mergeCell ref="AB17:AG17"/>
    <mergeCell ref="AB16:AG16"/>
    <mergeCell ref="AH16:BB16"/>
    <mergeCell ref="BC29:BX29"/>
    <mergeCell ref="A2:DD2"/>
    <mergeCell ref="BC17:BX17"/>
    <mergeCell ref="CO17:DD17"/>
    <mergeCell ref="CO18:DD19"/>
    <mergeCell ref="BY18:CN19"/>
    <mergeCell ref="BC16:BX16"/>
    <mergeCell ref="AB18:AG19"/>
    <mergeCell ref="CO23:DD23"/>
    <mergeCell ref="BY17:CN17"/>
    <mergeCell ref="BY32:CN32"/>
    <mergeCell ref="CO32:DD32"/>
    <mergeCell ref="AB32:AG32"/>
    <mergeCell ref="AH32:BB32"/>
    <mergeCell ref="BC32:BX32"/>
    <mergeCell ref="BY23:CN23"/>
    <mergeCell ref="BY22:CN22"/>
    <mergeCell ref="BC22:BX22"/>
    <mergeCell ref="BC23:BX23"/>
    <mergeCell ref="BC18:BX19"/>
    <mergeCell ref="BC25:BX25"/>
    <mergeCell ref="CO21:DD21"/>
    <mergeCell ref="CO22:DD22"/>
    <mergeCell ref="BY21:CN21"/>
    <mergeCell ref="CO20:DD20"/>
    <mergeCell ref="BY20:CN20"/>
    <mergeCell ref="BC20:BX20"/>
    <mergeCell ref="CO25:DD25"/>
    <mergeCell ref="CO24:DD24"/>
  </mergeCells>
  <printOptions/>
  <pageMargins left="0.21" right="0.31" top="0.4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2013-02-06T10:15:30Z</cp:lastPrinted>
  <dcterms:created xsi:type="dcterms:W3CDTF">2007-09-21T13:36:41Z</dcterms:created>
  <dcterms:modified xsi:type="dcterms:W3CDTF">2013-04-02T08:07:20Z</dcterms:modified>
  <cp:category/>
  <cp:version/>
  <cp:contentType/>
  <cp:contentStatus/>
</cp:coreProperties>
</file>