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'доходы'!$A$1:$DG$69</definedName>
    <definedName name="_xlnm.Print_Area" localSheetId="2">'источники'!$A$1:$DF$49</definedName>
    <definedName name="_xlnm.Print_Area" localSheetId="1">'расходы'!$A$1:$DE$328</definedName>
  </definedNames>
  <calcPr fullCalcOnLoad="1"/>
</workbook>
</file>

<file path=xl/sharedStrings.xml><?xml version="1.0" encoding="utf-8"?>
<sst xmlns="http://schemas.openxmlformats.org/spreadsheetml/2006/main" count="1179" uniqueCount="570">
  <si>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</si>
  <si>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</si>
  <si>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</si>
  <si>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</si>
  <si>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</si>
  <si>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</si>
  <si>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</si>
  <si>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</si>
  <si>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</si>
  <si>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</si>
  <si>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</si>
  <si>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</si>
  <si>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</si>
  <si>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</si>
  <si>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</si>
  <si>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</si>
  <si>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</si>
  <si>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</si>
  <si>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</si>
  <si>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</si>
  <si>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</si>
  <si>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</si>
  <si>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</si>
  <si>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</si>
  <si>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</si>
  <si>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</si>
  <si>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</si>
  <si>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</si>
  <si>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</si>
  <si>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</si>
  <si>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</si>
  <si>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</si>
  <si>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</si>
  <si>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</si>
  <si>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</si>
  <si>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</si>
  <si>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</si>
  <si>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</si>
  <si>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</si>
  <si>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</si>
  <si>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</si>
  <si>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</si>
  <si>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</si>
  <si>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</si>
  <si>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</si>
  <si>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</si>
  <si>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</si>
  <si>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</si>
  <si>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</si>
  <si>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</si>
  <si>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</si>
  <si>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</si>
  <si>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</si>
  <si>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</si>
  <si>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</si>
  <si>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</si>
  <si>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</si>
  <si>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</si>
  <si>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</si>
  <si>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</si>
  <si>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</si>
  <si>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</si>
  <si>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</si>
  <si>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</si>
  <si>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</si>
  <si>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</si>
  <si>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</si>
  <si>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</si>
  <si>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</si>
  <si>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</si>
  <si>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</si>
  <si>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</si>
  <si>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</si>
  <si>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</si>
  <si>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</si>
  <si>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</si>
  <si>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</si>
  <si>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</si>
  <si>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</si>
  <si>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</si>
  <si>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</si>
  <si>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</si>
  <si>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</si>
  <si>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</si>
  <si>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</si>
  <si>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</si>
  <si>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</si>
  <si>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</si>
  <si>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</si>
  <si>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</si>
  <si>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</si>
  <si>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</si>
  <si>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</si>
  <si>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</si>
  <si>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</si>
  <si>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</si>
  <si>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</si>
  <si>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</si>
  <si>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</si>
  <si>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</si>
  <si>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</si>
  <si>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</si>
  <si>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</si>
  <si>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</si>
  <si>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</si>
  <si>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</si>
  <si>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</si>
  <si>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</si>
  <si>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</si>
  <si>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</si>
  <si>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</si>
  <si>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</si>
  <si>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</si>
  <si>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</si>
  <si>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</si>
  <si>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</si>
  <si>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</si>
  <si>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</si>
  <si>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</si>
  <si>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</si>
  <si>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</si>
  <si>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</si>
  <si>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</si>
  <si>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</si>
  <si>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</si>
  <si>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</si>
  <si>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</si>
  <si>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</si>
  <si>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</si>
  <si>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</si>
  <si>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</si>
  <si>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</si>
  <si>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</si>
  <si>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</si>
  <si>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</si>
  <si>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</si>
  <si>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</si>
  <si>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</si>
  <si>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</si>
  <si>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</si>
  <si>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</si>
  <si>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</si>
  <si>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</si>
  <si>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</si>
  <si>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</si>
  <si>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</si>
  <si>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</si>
  <si>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</si>
  <si>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</si>
  <si>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</si>
  <si>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</si>
  <si>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</si>
  <si>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</si>
  <si>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</si>
  <si>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</si>
  <si>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</si>
  <si>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</si>
  <si>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</si>
  <si>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</si>
  <si>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</si>
  <si>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</si>
  <si>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</si>
  <si>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</si>
  <si>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</si>
  <si>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</si>
  <si>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</si>
  <si>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</si>
  <si>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</si>
  <si>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</si>
  <si>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</si>
  <si>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</si>
  <si>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</si>
  <si>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</si>
  <si>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</si>
  <si>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</si>
  <si>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</si>
  <si>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</si>
  <si>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</si>
  <si>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</si>
  <si>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</si>
  <si>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</si>
  <si>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</si>
  <si>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</si>
  <si>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</si>
  <si>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</si>
  <si>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</si>
  <si>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</si>
  <si>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</si>
  <si>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</si>
  <si>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</si>
  <si>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</si>
  <si>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</si>
  <si>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</si>
  <si>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</si>
  <si>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</si>
  <si>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</si>
  <si>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</si>
  <si>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</si>
  <si>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</si>
  <si>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</si>
  <si>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</si>
  <si>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</si>
  <si>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</si>
  <si>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</si>
  <si>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</si>
  <si>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</si>
  <si>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</si>
  <si>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</si>
  <si>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</si>
  <si>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</si>
  <si>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</si>
  <si>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</si>
  <si>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</si>
  <si>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</si>
  <si>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</si>
  <si>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</si>
  <si>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</si>
  <si>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</si>
  <si>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</si>
  <si>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</si>
  <si>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</si>
  <si>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</si>
  <si>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</si>
  <si>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</si>
  <si>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</si>
  <si>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</si>
  <si>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</si>
  <si>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</si>
  <si>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</si>
  <si>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</si>
  <si>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</si>
  <si>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</si>
  <si>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</si>
  <si>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</si>
  <si>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</si>
  <si>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</si>
  <si>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</si>
  <si>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</si>
  <si>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</si>
  <si>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</si>
  <si>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</si>
  <si>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</si>
  <si>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</si>
  <si>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</si>
  <si>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</si>
  <si>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</si>
  <si>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</si>
  <si>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</si>
  <si>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</si>
  <si>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</si>
  <si>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</si>
  <si>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</si>
  <si>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</si>
  <si>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</si>
  <si>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</si>
  <si>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</si>
  <si>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</si>
  <si>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</si>
  <si>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</si>
  <si>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</si>
  <si>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</si>
  <si>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</si>
  <si>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</si>
  <si>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</si>
  <si>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</si>
  <si>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</si>
  <si>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</si>
  <si>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</si>
  <si>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</si>
  <si>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</si>
  <si>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</si>
  <si>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</si>
  <si>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</si>
  <si>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</si>
  <si>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</si>
  <si>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</si>
  <si>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</si>
  <si>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</si>
  <si>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</si>
  <si>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</si>
  <si>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</si>
  <si>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</si>
  <si>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</si>
  <si>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</si>
  <si>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</si>
  <si>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</si>
  <si>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</si>
  <si>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</si>
  <si>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</si>
  <si>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</si>
  <si>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</si>
  <si>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</si>
  <si>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</si>
  <si>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</si>
  <si>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</si>
  <si>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</si>
  <si>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</si>
  <si>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</si>
  <si>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</si>
  <si>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</si>
  <si>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</si>
  <si>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</si>
  <si>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</si>
  <si>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</si>
  <si>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</si>
  <si>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</si>
  <si>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</si>
  <si>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</si>
  <si>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</si>
  <si>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</si>
  <si>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</si>
  <si>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</si>
  <si>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</si>
  <si>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</si>
  <si>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</si>
  <si>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</si>
  <si>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</si>
  <si>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</si>
  <si>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</si>
  <si>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</si>
  <si>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</si>
  <si>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</si>
  <si>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</si>
  <si>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</si>
  <si>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</si>
  <si>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</si>
  <si>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</si>
  <si>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</si>
  <si>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</si>
  <si>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</si>
  <si>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</si>
  <si>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</si>
  <si>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</si>
  <si>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</si>
  <si>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</si>
  <si>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</si>
  <si>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</si>
  <si>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</si>
  <si>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</si>
  <si>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</si>
  <si>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</si>
  <si>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</si>
  <si>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</si>
  <si>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</si>
  <si>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</si>
  <si>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</si>
  <si>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</si>
  <si>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</si>
  <si>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</si>
  <si>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</si>
  <si>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</si>
  <si>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</si>
  <si>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</si>
  <si>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</si>
  <si>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</si>
  <si>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</si>
  <si>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</si>
  <si>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</si>
  <si>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</si>
  <si>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</si>
  <si>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</si>
  <si>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</si>
  <si>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</si>
  <si>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</si>
  <si>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</si>
  <si>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</si>
  <si>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</si>
  <si>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</si>
  <si>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</si>
  <si>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</si>
  <si>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</si>
  <si>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</si>
  <si>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</si>
  <si>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</si>
  <si>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</si>
  <si>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</si>
  <si>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</si>
  <si>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</si>
  <si>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</si>
  <si>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</si>
  <si>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</si>
  <si>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</si>
  <si>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</si>
  <si>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</si>
  <si>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</si>
  <si>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</si>
  <si>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</si>
  <si>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</si>
  <si>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</si>
  <si>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</si>
  <si>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</si>
  <si>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</si>
  <si>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</si>
  <si>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</si>
  <si>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</si>
  <si>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</si>
  <si>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</si>
  <si>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</si>
  <si>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</si>
  <si>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</si>
  <si>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</si>
  <si>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</si>
  <si>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</si>
  <si>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</si>
  <si>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</si>
  <si>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</si>
  <si>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</si>
  <si>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</si>
  <si>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</si>
  <si>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</si>
  <si>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</si>
  <si>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</si>
  <si>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</si>
  <si>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</si>
  <si>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</si>
  <si>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</si>
  <si>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</si>
  <si>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</si>
  <si>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</si>
  <si>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</si>
  <si>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</si>
  <si>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</si>
  <si>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</si>
  <si>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</si>
  <si>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</si>
  <si>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</si>
  <si>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</si>
  <si>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</si>
  <si>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</si>
  <si>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</si>
  <si>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</si>
  <si>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</si>
  <si>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</si>
  <si>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</si>
  <si>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</si>
  <si>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</si>
  <si>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</si>
  <si>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</si>
  <si>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</si>
  <si>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</si>
  <si>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</si>
  <si>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</si>
  <si>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</si>
  <si>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</si>
  <si>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</si>
  <si>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</si>
  <si>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</si>
  <si>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</si>
  <si>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</si>
  <si>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</si>
  <si>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</si>
  <si>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</si>
  <si>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</si>
  <si>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</si>
  <si>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</si>
  <si>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</si>
  <si>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</si>
  <si>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</si>
  <si>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</si>
  <si>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</si>
  <si>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</si>
  <si>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</si>
  <si>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</si>
  <si>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</si>
  <si>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</si>
  <si>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</si>
  <si>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</si>
  <si>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</si>
  <si>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</si>
  <si>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</si>
  <si>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</si>
  <si>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</si>
  <si>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</si>
  <si>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</si>
  <si>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</si>
  <si>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</si>
  <si>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</si>
  <si>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</si>
  <si>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</si>
  <si>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</si>
  <si>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</si>
  <si>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</si>
  <si>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</si>
  <si>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</si>
  <si>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</si>
  <si>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</si>
  <si>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</si>
  <si>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</si>
  <si>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</si>
  <si>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</si>
  <si>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</si>
  <si>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</si>
  <si>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</si>
  <si>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</si>
  <si>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</si>
  <si>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</si>
  <si>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</si>
  <si>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</si>
  <si>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</si>
  <si>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</si>
  <si>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</si>
  <si>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</si>
  <si>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</si>
  <si>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</si>
  <si>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</si>
  <si>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</si>
  <si>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</si>
  <si>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</si>
  <si>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</si>
  <si>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Давыдова О.Д.</t>
  </si>
  <si>
    <t>Плещенко О.В.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</si>
  <si>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</si>
  <si>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</si>
  <si>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</si>
  <si>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</si>
  <si>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</si>
  <si>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</si>
  <si>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</si>
  <si>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</si>
  <si>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</si>
  <si>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</si>
  <si>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</si>
  <si>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</si>
  <si>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</si>
  <si>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</si>
  <si>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</si>
  <si>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</si>
  <si>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</si>
  <si>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</si>
  <si>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</si>
  <si>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</si>
  <si>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</si>
  <si>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</si>
  <si>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</si>
  <si>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</si>
  <si>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</si>
  <si>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</si>
  <si>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</si>
  <si>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</si>
  <si>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</si>
  <si>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</si>
  <si>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</si>
  <si>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</si>
  <si>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</si>
  <si>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</si>
  <si>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</si>
  <si>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</si>
  <si>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</si>
  <si>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</si>
  <si>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</si>
  <si>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</si>
  <si>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</si>
  <si>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</si>
  <si>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</si>
  <si>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</si>
  <si>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</si>
  <si>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</si>
  <si>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02</t>
  </si>
  <si>
    <t>апреля</t>
  </si>
  <si>
    <t>01.04.2017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</si>
  <si>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(Иные межбуджетные трансферты)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</si>
  <si>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</si>
  <si>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</si>
  <si>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</si>
  <si>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</si>
  <si>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</si>
  <si>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Программа «Профилактика экстремизма и терроризма на территории Долотинского сельского поселения»</t>
  </si>
  <si>
    <t>951 0309 0810020080 000</t>
  </si>
  <si>
    <t>951 0409 0410085040 540</t>
  </si>
  <si>
    <t>951 0113 9990090120 830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</si>
</sst>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0" fontId="10" fillId="32" borderId="30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4" fontId="2" fillId="32" borderId="34" xfId="0" applyNumberFormat="1" applyFont="1" applyFill="1" applyBorder="1" applyAlignment="1">
      <alignment horizontal="center"/>
    </xf>
    <xf numFmtId="4" fontId="2" fillId="32" borderId="35" xfId="0" applyNumberFormat="1" applyFont="1" applyFill="1" applyBorder="1" applyAlignment="1">
      <alignment horizontal="center"/>
    </xf>
    <xf numFmtId="4" fontId="2" fillId="32" borderId="36" xfId="0" applyNumberFormat="1" applyFont="1" applyFill="1" applyBorder="1" applyAlignment="1">
      <alignment horizontal="center"/>
    </xf>
    <xf numFmtId="4" fontId="2" fillId="32" borderId="37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0" fontId="2" fillId="32" borderId="42" xfId="0" applyFont="1" applyFill="1" applyBorder="1" applyAlignment="1">
      <alignment vertical="top" wrapText="1"/>
    </xf>
    <xf numFmtId="0" fontId="2" fillId="32" borderId="43" xfId="0" applyFont="1" applyFill="1" applyBorder="1" applyAlignment="1">
      <alignment vertical="top" wrapText="1"/>
    </xf>
    <xf numFmtId="0" fontId="2" fillId="32" borderId="44" xfId="0" applyFont="1" applyFill="1" applyBorder="1" applyAlignment="1">
      <alignment vertical="top" wrapText="1"/>
    </xf>
    <xf numFmtId="4" fontId="2" fillId="32" borderId="41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4" fontId="10" fillId="32" borderId="48" xfId="0" applyNumberFormat="1" applyFont="1" applyFill="1" applyBorder="1" applyAlignment="1">
      <alignment horizontal="center"/>
    </xf>
    <xf numFmtId="4" fontId="10" fillId="32" borderId="49" xfId="0" applyNumberFormat="1" applyFont="1" applyFill="1" applyBorder="1" applyAlignment="1">
      <alignment horizontal="center"/>
    </xf>
    <xf numFmtId="4" fontId="10" fillId="32" borderId="50" xfId="0" applyNumberFormat="1" applyFont="1" applyFill="1" applyBorder="1" applyAlignment="1">
      <alignment horizontal="center"/>
    </xf>
    <xf numFmtId="4" fontId="10" fillId="32" borderId="32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33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 vertical="top"/>
    </xf>
    <xf numFmtId="4" fontId="10" fillId="32" borderId="51" xfId="0" applyNumberFormat="1" applyFont="1" applyFill="1" applyBorder="1" applyAlignment="1">
      <alignment horizontal="center"/>
    </xf>
    <xf numFmtId="0" fontId="10" fillId="32" borderId="51" xfId="0" applyFont="1" applyFill="1" applyBorder="1" applyAlignment="1">
      <alignment horizontal="center"/>
    </xf>
    <xf numFmtId="0" fontId="10" fillId="32" borderId="52" xfId="0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1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58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top"/>
    </xf>
    <xf numFmtId="0" fontId="2" fillId="32" borderId="62" xfId="0" applyFont="1" applyFill="1" applyBorder="1" applyAlignment="1">
      <alignment horizontal="center" vertical="top"/>
    </xf>
    <xf numFmtId="0" fontId="2" fillId="32" borderId="58" xfId="0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63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 vertic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62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1" xfId="0" applyNumberFormat="1" applyFont="1" applyFill="1" applyBorder="1" applyAlignment="1">
      <alignment horizontal="center" vertical="center"/>
    </xf>
    <xf numFmtId="49" fontId="2" fillId="32" borderId="52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49" fontId="10" fillId="32" borderId="39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4" fontId="2" fillId="33" borderId="24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64" xfId="0" applyFont="1" applyFill="1" applyBorder="1" applyAlignment="1">
      <alignment vertical="top" wrapText="1"/>
    </xf>
    <xf numFmtId="49" fontId="10" fillId="32" borderId="27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left" wrapText="1"/>
    </xf>
    <xf numFmtId="0" fontId="2" fillId="32" borderId="54" xfId="0" applyFont="1" applyFill="1" applyBorder="1" applyAlignment="1">
      <alignment horizontal="left" wrapText="1"/>
    </xf>
    <xf numFmtId="0" fontId="2" fillId="32" borderId="69" xfId="0" applyFont="1" applyFill="1" applyBorder="1" applyAlignment="1">
      <alignment horizontal="left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71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49" xfId="0" applyNumberFormat="1" applyFont="1" applyFill="1" applyBorder="1" applyAlignment="1">
      <alignment horizontal="center"/>
    </xf>
    <xf numFmtId="49" fontId="10" fillId="32" borderId="50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 vertical="top"/>
    </xf>
    <xf numFmtId="0" fontId="2" fillId="32" borderId="35" xfId="0" applyFont="1" applyFill="1" applyBorder="1" applyAlignment="1">
      <alignment horizontal="center" vertical="top"/>
    </xf>
    <xf numFmtId="0" fontId="2" fillId="32" borderId="36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48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left"/>
    </xf>
    <xf numFmtId="0" fontId="0" fillId="32" borderId="49" xfId="0" applyFill="1" applyBorder="1" applyAlignment="1">
      <alignment horizontal="left"/>
    </xf>
    <xf numFmtId="0" fontId="0" fillId="32" borderId="50" xfId="0" applyFill="1" applyBorder="1" applyAlignment="1">
      <alignment horizontal="left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10" fillId="32" borderId="65" xfId="0" applyFont="1" applyFill="1" applyBorder="1" applyAlignment="1">
      <alignment vertical="top" wrapText="1"/>
    </xf>
    <xf numFmtId="0" fontId="10" fillId="32" borderId="66" xfId="0" applyFont="1" applyFill="1" applyBorder="1" applyAlignment="1">
      <alignment vertical="top" wrapText="1"/>
    </xf>
    <xf numFmtId="0" fontId="10" fillId="32" borderId="67" xfId="0" applyFont="1" applyFill="1" applyBorder="1" applyAlignment="1">
      <alignment vertical="top" wrapText="1"/>
    </xf>
    <xf numFmtId="49" fontId="2" fillId="32" borderId="76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7" xfId="0" applyFont="1" applyFill="1" applyBorder="1" applyAlignment="1">
      <alignment vertical="top"/>
    </xf>
    <xf numFmtId="0" fontId="2" fillId="32" borderId="60" xfId="0" applyFont="1" applyFill="1" applyBorder="1" applyAlignment="1">
      <alignment vertical="top"/>
    </xf>
    <xf numFmtId="0" fontId="2" fillId="32" borderId="61" xfId="0" applyFont="1" applyFill="1" applyBorder="1" applyAlignment="1">
      <alignment vertical="top"/>
    </xf>
    <xf numFmtId="49" fontId="2" fillId="32" borderId="53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78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4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49" fontId="2" fillId="0" borderId="78" xfId="0" applyNumberFormat="1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7" xfId="0" applyFont="1" applyBorder="1" applyAlignment="1">
      <alignment horizontal="left" wrapText="1" indent="2"/>
    </xf>
    <xf numFmtId="0" fontId="2" fillId="0" borderId="60" xfId="0" applyFont="1" applyBorder="1" applyAlignment="1">
      <alignment horizontal="left" wrapText="1" indent="2"/>
    </xf>
    <xf numFmtId="0" fontId="2" fillId="0" borderId="61" xfId="0" applyFont="1" applyBorder="1" applyAlignment="1">
      <alignment horizontal="left" wrapText="1" indent="2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9" xfId="0" applyFont="1" applyBorder="1" applyAlignment="1">
      <alignment horizontal="left" vertical="center" wrapText="1" indent="2"/>
    </xf>
    <xf numFmtId="0" fontId="2" fillId="0" borderId="6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58" xfId="0" applyNumberFormat="1" applyFont="1" applyBorder="1" applyAlignment="1">
      <alignment horizontal="center"/>
    </xf>
    <xf numFmtId="0" fontId="2" fillId="0" borderId="6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6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4" fontId="2" fillId="0" borderId="2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center" vertical="top"/>
    </xf>
    <xf numFmtId="0" fontId="2" fillId="0" borderId="4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1"/>
  <sheetViews>
    <sheetView zoomScaleSheetLayoutView="100" zoomScalePageLayoutView="0" workbookViewId="0" topLeftCell="A1">
      <selection activeCell="BZ18" sqref="BZ18:CO1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139" t="s">
        <v>223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P2" s="134" t="s">
        <v>201</v>
      </c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6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249</v>
      </c>
      <c r="CP3" s="140" t="s">
        <v>224</v>
      </c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2"/>
    </row>
    <row r="4" spans="37:109" s="43" customFormat="1" ht="15" customHeight="1">
      <c r="AK4" s="16" t="s">
        <v>206</v>
      </c>
      <c r="AL4" s="143" t="s">
        <v>558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37">
        <v>20</v>
      </c>
      <c r="BC4" s="137"/>
      <c r="BD4" s="137"/>
      <c r="BE4" s="137"/>
      <c r="BF4" s="138" t="s">
        <v>512</v>
      </c>
      <c r="BG4" s="138"/>
      <c r="BH4" s="138"/>
      <c r="BI4" s="43" t="s">
        <v>207</v>
      </c>
      <c r="CN4" s="16" t="s">
        <v>202</v>
      </c>
      <c r="CP4" s="125" t="s">
        <v>559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7"/>
    </row>
    <row r="5" spans="2:109" s="43" customFormat="1" ht="14.25" customHeight="1">
      <c r="B5" s="43" t="s">
        <v>238</v>
      </c>
      <c r="CN5" s="16" t="s">
        <v>203</v>
      </c>
      <c r="CP5" s="125" t="s">
        <v>262</v>
      </c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7"/>
    </row>
    <row r="6" spans="2:109" s="43" customFormat="1" ht="12" customHeight="1">
      <c r="B6" s="40" t="s">
        <v>239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28" t="s">
        <v>261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41"/>
      <c r="CA6" s="41"/>
      <c r="CB6" s="41"/>
      <c r="CC6" s="41"/>
      <c r="CD6" s="41"/>
      <c r="CE6" s="40"/>
      <c r="CN6" s="16" t="s">
        <v>237</v>
      </c>
      <c r="CP6" s="125" t="s">
        <v>441</v>
      </c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7"/>
    </row>
    <row r="7" spans="2:109" s="43" customFormat="1" ht="33" customHeight="1">
      <c r="B7" s="132" t="s">
        <v>205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3" t="s">
        <v>353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41"/>
      <c r="CA7" s="41"/>
      <c r="CB7" s="41"/>
      <c r="CC7" s="41"/>
      <c r="CD7" s="41"/>
      <c r="CE7" s="40"/>
      <c r="CN7" s="16" t="s">
        <v>253</v>
      </c>
      <c r="CP7" s="125" t="s">
        <v>157</v>
      </c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7"/>
    </row>
    <row r="8" spans="2:109" s="43" customFormat="1" ht="15" customHeight="1">
      <c r="B8" s="43" t="s">
        <v>469</v>
      </c>
      <c r="CN8" s="16"/>
      <c r="CP8" s="125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7"/>
    </row>
    <row r="9" spans="2:109" s="43" customFormat="1" ht="14.25" customHeight="1" thickBot="1">
      <c r="B9" s="43" t="s">
        <v>234</v>
      </c>
      <c r="CP9" s="129" t="s">
        <v>204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</row>
    <row r="10" spans="2:109" s="17" customFormat="1" ht="25.5" customHeight="1" thickBot="1">
      <c r="B10" s="120" t="s">
        <v>225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</row>
    <row r="11" spans="2:109" ht="34.5" customHeight="1">
      <c r="B11" s="124" t="s">
        <v>194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 t="s">
        <v>195</v>
      </c>
      <c r="AD11" s="109"/>
      <c r="AE11" s="109"/>
      <c r="AF11" s="109"/>
      <c r="AG11" s="109"/>
      <c r="AH11" s="109"/>
      <c r="AI11" s="109" t="s">
        <v>240</v>
      </c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 t="s">
        <v>235</v>
      </c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 t="s">
        <v>196</v>
      </c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 t="s">
        <v>197</v>
      </c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21"/>
    </row>
    <row r="12" spans="2:109" s="18" customFormat="1" ht="12" customHeight="1" thickBot="1">
      <c r="B12" s="114">
        <v>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99">
        <v>2</v>
      </c>
      <c r="AD12" s="99"/>
      <c r="AE12" s="99"/>
      <c r="AF12" s="99"/>
      <c r="AG12" s="99"/>
      <c r="AH12" s="99"/>
      <c r="AI12" s="99">
        <v>3</v>
      </c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>
        <v>4</v>
      </c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>
        <v>5</v>
      </c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122">
        <v>6</v>
      </c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3"/>
    </row>
    <row r="13" spans="2:139" s="21" customFormat="1" ht="18.75" customHeight="1">
      <c r="B13" s="110" t="s">
        <v>226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2"/>
      <c r="AC13" s="116" t="s">
        <v>199</v>
      </c>
      <c r="AD13" s="113"/>
      <c r="AE13" s="113"/>
      <c r="AF13" s="113"/>
      <c r="AG13" s="113"/>
      <c r="AH13" s="113"/>
      <c r="AI13" s="113" t="s">
        <v>200</v>
      </c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00">
        <f>BD15+BD55</f>
        <v>7592100</v>
      </c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92">
        <f>BZ15+BZ55</f>
        <v>1200237.8900000001</v>
      </c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4"/>
      <c r="CP13" s="100">
        <f>BD13-BZ13</f>
        <v>6391862.109999999</v>
      </c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17" t="s">
        <v>198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07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3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5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1"/>
    </row>
    <row r="15" spans="2:137" s="21" customFormat="1" ht="22.5" customHeight="1">
      <c r="B15" s="60" t="s">
        <v>382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145" t="s">
        <v>199</v>
      </c>
      <c r="AD15" s="98"/>
      <c r="AE15" s="98"/>
      <c r="AF15" s="98"/>
      <c r="AG15" s="98"/>
      <c r="AH15" s="98"/>
      <c r="AI15" s="98" t="s">
        <v>331</v>
      </c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63">
        <f>BD16+BD20+BD29+BD37+BD49</f>
        <v>4509800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95">
        <f>BZ16+BZ20+BZ29+BZ37+BZ49</f>
        <v>447312.89</v>
      </c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7"/>
      <c r="CP15" s="63">
        <f>BD15-BZ15</f>
        <v>4062487.11</v>
      </c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5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0" t="s">
        <v>259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106" t="s">
        <v>199</v>
      </c>
      <c r="AD16" s="87"/>
      <c r="AE16" s="87"/>
      <c r="AF16" s="87"/>
      <c r="AG16" s="87"/>
      <c r="AH16" s="87"/>
      <c r="AI16" s="87" t="s">
        <v>332</v>
      </c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56">
        <f>BD17</f>
        <v>2368800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49">
        <f>BZ17</f>
        <v>127307.93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1"/>
      <c r="CP16" s="63">
        <f>BD16-BZ16</f>
        <v>2241492.07</v>
      </c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5"/>
    </row>
    <row r="17" spans="2:109" ht="18.75" customHeight="1">
      <c r="B17" s="57" t="s">
        <v>260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44" t="s">
        <v>199</v>
      </c>
      <c r="AD17" s="45"/>
      <c r="AE17" s="45"/>
      <c r="AF17" s="45"/>
      <c r="AG17" s="45"/>
      <c r="AH17" s="45"/>
      <c r="AI17" s="45" t="s">
        <v>333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55">
        <f>BD18</f>
        <v>2368800</v>
      </c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2">
        <f>BZ18+BZ19</f>
        <v>127307.93</v>
      </c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4"/>
      <c r="CP17" s="46">
        <f>BD17-BZ17</f>
        <v>2241492.07</v>
      </c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2:109" ht="101.25" customHeight="1">
      <c r="B18" s="57" t="s">
        <v>431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44" t="s">
        <v>199</v>
      </c>
      <c r="AD18" s="45"/>
      <c r="AE18" s="45"/>
      <c r="AF18" s="45"/>
      <c r="AG18" s="45"/>
      <c r="AH18" s="45"/>
      <c r="AI18" s="45" t="s">
        <v>334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55">
        <v>2368800</v>
      </c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2">
        <f>40793.82+43694.36+49.28-2375.33+44971.46+2.59+41.75</f>
        <v>127177.93</v>
      </c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4"/>
      <c r="CP18" s="46">
        <f>BD18-BZ18</f>
        <v>2241622.07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2:109" ht="61.5" customHeight="1">
      <c r="B19" s="57" t="s">
        <v>301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44" t="s">
        <v>199</v>
      </c>
      <c r="AD19" s="45"/>
      <c r="AE19" s="45"/>
      <c r="AF19" s="45"/>
      <c r="AG19" s="45"/>
      <c r="AH19" s="45"/>
      <c r="AI19" s="45" t="s">
        <v>302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55" t="s">
        <v>307</v>
      </c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2">
        <f>70+60</f>
        <v>130</v>
      </c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4"/>
      <c r="CP19" s="46" t="s">
        <v>307</v>
      </c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</row>
    <row r="20" spans="2:109" s="21" customFormat="1" ht="22.5" customHeight="1">
      <c r="B20" s="60" t="s">
        <v>263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106" t="s">
        <v>199</v>
      </c>
      <c r="AD20" s="87"/>
      <c r="AE20" s="87"/>
      <c r="AF20" s="87"/>
      <c r="AG20" s="87"/>
      <c r="AH20" s="87"/>
      <c r="AI20" s="87" t="s">
        <v>335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56">
        <f>BD27</f>
        <v>715100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49">
        <f>BZ27</f>
        <v>226712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/>
      <c r="CP20" s="63">
        <f>BD20-BZ20</f>
        <v>488388</v>
      </c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5"/>
    </row>
    <row r="21" spans="2:109" ht="33.75" customHeight="1" hidden="1">
      <c r="B21" s="57" t="s">
        <v>389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44" t="s">
        <v>199</v>
      </c>
      <c r="AD21" s="45"/>
      <c r="AE21" s="45"/>
      <c r="AF21" s="45"/>
      <c r="AG21" s="45"/>
      <c r="AH21" s="45"/>
      <c r="AI21" s="45" t="s">
        <v>388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55" t="str">
        <f>BD22</f>
        <v>-</v>
      </c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2" t="str">
        <f>BZ22</f>
        <v>-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4"/>
      <c r="CP21" s="63" t="e">
        <f aca="true" t="shared" si="0" ref="CP21:CP27">BD21-BZ21</f>
        <v>#VALUE!</v>
      </c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5"/>
    </row>
    <row r="22" spans="2:109" ht="48" customHeight="1" hidden="1">
      <c r="B22" s="57" t="s">
        <v>391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44" t="s">
        <v>199</v>
      </c>
      <c r="AD22" s="45"/>
      <c r="AE22" s="45"/>
      <c r="AF22" s="45"/>
      <c r="AG22" s="45"/>
      <c r="AH22" s="45"/>
      <c r="AI22" s="45" t="s">
        <v>381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5" t="str">
        <f>BD23</f>
        <v>-</v>
      </c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2" t="str">
        <f>BZ23</f>
        <v>-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4"/>
      <c r="CP22" s="63" t="e">
        <f t="shared" si="0"/>
        <v>#VALUE!</v>
      </c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5"/>
    </row>
    <row r="23" spans="2:109" ht="47.25" customHeight="1" hidden="1">
      <c r="B23" s="57" t="s">
        <v>391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44" t="s">
        <v>199</v>
      </c>
      <c r="AD23" s="45"/>
      <c r="AE23" s="45"/>
      <c r="AF23" s="45"/>
      <c r="AG23" s="45"/>
      <c r="AH23" s="45"/>
      <c r="AI23" s="45" t="s">
        <v>403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55" t="s">
        <v>307</v>
      </c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2" t="str">
        <f>BZ26</f>
        <v>-</v>
      </c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4"/>
      <c r="CP23" s="63" t="e">
        <f t="shared" si="0"/>
        <v>#VALUE!</v>
      </c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5"/>
    </row>
    <row r="24" spans="2:109" ht="0.75" customHeight="1" hidden="1">
      <c r="B24" s="57" t="s">
        <v>396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44" t="s">
        <v>199</v>
      </c>
      <c r="AD24" s="45"/>
      <c r="AE24" s="45"/>
      <c r="AF24" s="45"/>
      <c r="AG24" s="45"/>
      <c r="AH24" s="45"/>
      <c r="AI24" s="45" t="s">
        <v>387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55" t="s">
        <v>307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2">
        <f>SUM(BZ15:CO23)</f>
        <v>1055948.68</v>
      </c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4"/>
      <c r="CP24" s="63" t="e">
        <f t="shared" si="0"/>
        <v>#VALUE!</v>
      </c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5"/>
    </row>
    <row r="25" spans="2:109" ht="43.5" customHeight="1" hidden="1">
      <c r="B25" s="57" t="s">
        <v>392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44" t="s">
        <v>199</v>
      </c>
      <c r="AD25" s="45"/>
      <c r="AE25" s="45"/>
      <c r="AF25" s="45"/>
      <c r="AG25" s="45"/>
      <c r="AH25" s="45"/>
      <c r="AI25" s="45" t="s">
        <v>386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5" t="s">
        <v>307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2" t="str">
        <f>BZ26</f>
        <v>-</v>
      </c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4"/>
      <c r="CP25" s="63" t="e">
        <f t="shared" si="0"/>
        <v>#VALUE!</v>
      </c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5"/>
    </row>
    <row r="26" spans="2:109" ht="22.5" customHeight="1" hidden="1">
      <c r="B26" s="57" t="s">
        <v>395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44" t="s">
        <v>199</v>
      </c>
      <c r="AD26" s="45"/>
      <c r="AE26" s="45"/>
      <c r="AF26" s="45"/>
      <c r="AG26" s="45"/>
      <c r="AH26" s="45"/>
      <c r="AI26" s="45" t="s">
        <v>385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55" t="s">
        <v>307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2" t="s">
        <v>307</v>
      </c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  <c r="CP26" s="63" t="e">
        <f t="shared" si="0"/>
        <v>#VALUE!</v>
      </c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5"/>
    </row>
    <row r="27" spans="2:109" ht="26.25" customHeight="1">
      <c r="B27" s="57" t="s">
        <v>264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44" t="s">
        <v>199</v>
      </c>
      <c r="AD27" s="45"/>
      <c r="AE27" s="45"/>
      <c r="AF27" s="45"/>
      <c r="AG27" s="45"/>
      <c r="AH27" s="45"/>
      <c r="AI27" s="45" t="s">
        <v>357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55">
        <f>BD28</f>
        <v>715100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2">
        <f>BZ28</f>
        <v>226712</v>
      </c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4"/>
      <c r="CP27" s="63">
        <f t="shared" si="0"/>
        <v>488388</v>
      </c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5"/>
    </row>
    <row r="28" spans="2:109" ht="25.5" customHeight="1">
      <c r="B28" s="57" t="s">
        <v>264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44" t="s">
        <v>199</v>
      </c>
      <c r="AD28" s="45"/>
      <c r="AE28" s="45"/>
      <c r="AF28" s="45"/>
      <c r="AG28" s="45"/>
      <c r="AH28" s="45"/>
      <c r="AI28" s="45" t="s">
        <v>336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5">
        <v>715100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2">
        <v>226712</v>
      </c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4"/>
      <c r="CP28" s="63">
        <f>BD28-BZ28</f>
        <v>488388</v>
      </c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5"/>
    </row>
    <row r="29" spans="2:109" s="21" customFormat="1" ht="18.75" customHeight="1">
      <c r="B29" s="60" t="s">
        <v>265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  <c r="AC29" s="106" t="s">
        <v>199</v>
      </c>
      <c r="AD29" s="87"/>
      <c r="AE29" s="87"/>
      <c r="AF29" s="87"/>
      <c r="AG29" s="87"/>
      <c r="AH29" s="87"/>
      <c r="AI29" s="87" t="s">
        <v>338</v>
      </c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56">
        <f>BD30+BD32</f>
        <v>1150200</v>
      </c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49">
        <f>BZ30+BZ32</f>
        <v>62890.39000000001</v>
      </c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1"/>
      <c r="CP29" s="63">
        <f aca="true" t="shared" si="1" ref="CP29:CP36">BD29-BZ29</f>
        <v>1087309.61</v>
      </c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5"/>
    </row>
    <row r="30" spans="2:109" ht="22.5" customHeight="1">
      <c r="B30" s="57" t="s">
        <v>266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44" t="s">
        <v>199</v>
      </c>
      <c r="AD30" s="45"/>
      <c r="AE30" s="45"/>
      <c r="AF30" s="45"/>
      <c r="AG30" s="45"/>
      <c r="AH30" s="45"/>
      <c r="AI30" s="45" t="s">
        <v>339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5">
        <f>BD31</f>
        <v>87100</v>
      </c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2">
        <f>BZ31</f>
        <v>4030.8</v>
      </c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46">
        <f t="shared" si="1"/>
        <v>83069.2</v>
      </c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8"/>
    </row>
    <row r="31" spans="2:109" ht="57.75" customHeight="1">
      <c r="B31" s="57" t="s">
        <v>432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44" t="s">
        <v>199</v>
      </c>
      <c r="AD31" s="45"/>
      <c r="AE31" s="45"/>
      <c r="AF31" s="45"/>
      <c r="AG31" s="45"/>
      <c r="AH31" s="45"/>
      <c r="AI31" s="45" t="s">
        <v>340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55">
        <v>87100</v>
      </c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2">
        <f>498.39+2782.94+228.21+57.63+463.63</f>
        <v>4030.8</v>
      </c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4"/>
      <c r="CP31" s="46">
        <f t="shared" si="1"/>
        <v>83069.2</v>
      </c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8"/>
    </row>
    <row r="32" spans="2:109" ht="18.75" customHeight="1">
      <c r="B32" s="57" t="s">
        <v>267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44" t="s">
        <v>199</v>
      </c>
      <c r="AD32" s="45"/>
      <c r="AE32" s="45"/>
      <c r="AF32" s="45"/>
      <c r="AG32" s="45"/>
      <c r="AH32" s="45"/>
      <c r="AI32" s="45" t="s">
        <v>341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5">
        <f>BD33+BD35</f>
        <v>1063100</v>
      </c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2">
        <f>BZ34+BZ36</f>
        <v>58859.590000000004</v>
      </c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4"/>
      <c r="CP32" s="46">
        <f t="shared" si="1"/>
        <v>1004240.41</v>
      </c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8"/>
    </row>
    <row r="33" spans="2:109" ht="24" customHeight="1">
      <c r="B33" s="149" t="s">
        <v>178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  <c r="AC33" s="80" t="s">
        <v>199</v>
      </c>
      <c r="AD33" s="70"/>
      <c r="AE33" s="70"/>
      <c r="AF33" s="70"/>
      <c r="AG33" s="70"/>
      <c r="AH33" s="70"/>
      <c r="AI33" s="70" t="s">
        <v>430</v>
      </c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46">
        <f>BD34</f>
        <v>220000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52">
        <f>BZ34</f>
        <v>50049.340000000004</v>
      </c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  <c r="CP33" s="46">
        <f t="shared" si="1"/>
        <v>169950.66</v>
      </c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</row>
    <row r="34" spans="2:109" ht="47.25" customHeight="1">
      <c r="B34" s="57" t="s">
        <v>255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44" t="s">
        <v>199</v>
      </c>
      <c r="AD34" s="45"/>
      <c r="AE34" s="45"/>
      <c r="AF34" s="45"/>
      <c r="AG34" s="45"/>
      <c r="AH34" s="45"/>
      <c r="AI34" s="45" t="s">
        <v>254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55">
        <v>220000</v>
      </c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2">
        <f>1437+48590.25+0.12+21.97</f>
        <v>50049.340000000004</v>
      </c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4"/>
      <c r="CP34" s="46">
        <f t="shared" si="1"/>
        <v>169950.66</v>
      </c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2:109" ht="21" customHeight="1">
      <c r="B35" s="57" t="s">
        <v>177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44" t="s">
        <v>199</v>
      </c>
      <c r="AD35" s="45"/>
      <c r="AE35" s="45"/>
      <c r="AF35" s="45"/>
      <c r="AG35" s="45"/>
      <c r="AH35" s="45"/>
      <c r="AI35" s="45" t="s">
        <v>256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55">
        <f>BD36</f>
        <v>843100</v>
      </c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2">
        <f>BZ36</f>
        <v>8810.25</v>
      </c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4"/>
      <c r="CP35" s="46">
        <f t="shared" si="1"/>
        <v>834289.75</v>
      </c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2:109" ht="48.75" customHeight="1">
      <c r="B36" s="57" t="s">
        <v>258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44" t="s">
        <v>199</v>
      </c>
      <c r="AD36" s="45"/>
      <c r="AE36" s="45"/>
      <c r="AF36" s="45"/>
      <c r="AG36" s="45"/>
      <c r="AH36" s="45"/>
      <c r="AI36" s="45" t="s">
        <v>257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55">
        <v>843100</v>
      </c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2">
        <f>9775.54-11576.75+222.92+10068.48+320.06</f>
        <v>8810.25</v>
      </c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4"/>
      <c r="CP36" s="46">
        <f t="shared" si="1"/>
        <v>834289.75</v>
      </c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2:109" s="21" customFormat="1" ht="57" customHeight="1">
      <c r="B37" s="60" t="s">
        <v>268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106" t="s">
        <v>199</v>
      </c>
      <c r="AD37" s="87"/>
      <c r="AE37" s="87"/>
      <c r="AF37" s="87"/>
      <c r="AG37" s="87"/>
      <c r="AH37" s="87"/>
      <c r="AI37" s="87" t="s">
        <v>348</v>
      </c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56">
        <f>BD38</f>
        <v>223200</v>
      </c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49">
        <f>BZ38</f>
        <v>30402.57</v>
      </c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1"/>
      <c r="CP37" s="63">
        <f>BD37-BZ37</f>
        <v>192797.43</v>
      </c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5"/>
    </row>
    <row r="38" spans="2:109" ht="124.5" customHeight="1">
      <c r="B38" s="57" t="s">
        <v>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44" t="s">
        <v>199</v>
      </c>
      <c r="AD38" s="45"/>
      <c r="AE38" s="45"/>
      <c r="AF38" s="45"/>
      <c r="AG38" s="45"/>
      <c r="AH38" s="45"/>
      <c r="AI38" s="45" t="s">
        <v>349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55">
        <f>BD43</f>
        <v>223200</v>
      </c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2">
        <f>BZ41</f>
        <v>30402.57</v>
      </c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4"/>
      <c r="CP38" s="46">
        <f>BD38-BZ38</f>
        <v>192797.43</v>
      </c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8"/>
    </row>
    <row r="39" spans="2:109" ht="91.5" customHeight="1" hidden="1">
      <c r="B39" s="57" t="s">
        <v>413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44" t="s">
        <v>199</v>
      </c>
      <c r="AD39" s="45"/>
      <c r="AE39" s="45"/>
      <c r="AF39" s="45"/>
      <c r="AG39" s="45"/>
      <c r="AH39" s="45"/>
      <c r="AI39" s="45" t="s">
        <v>350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55" t="str">
        <f>BD40</f>
        <v>-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2" t="str">
        <f>BZ40</f>
        <v>-</v>
      </c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4"/>
      <c r="CP39" s="46" t="e">
        <f>BD39-BZ39</f>
        <v>#VALUE!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2:109" ht="112.5" customHeight="1" hidden="1">
      <c r="B40" s="57" t="s">
        <v>412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44" t="s">
        <v>199</v>
      </c>
      <c r="AD40" s="45"/>
      <c r="AE40" s="45"/>
      <c r="AF40" s="45"/>
      <c r="AG40" s="45"/>
      <c r="AH40" s="45"/>
      <c r="AI40" s="45" t="s">
        <v>356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55" t="s">
        <v>307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2" t="s">
        <v>307</v>
      </c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4"/>
      <c r="CP40" s="46" t="e">
        <f>BD40-BZ40</f>
        <v>#VALUE!</v>
      </c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2:109" ht="114.75" customHeight="1">
      <c r="B41" s="57" t="s">
        <v>170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44" t="s">
        <v>199</v>
      </c>
      <c r="AD41" s="45"/>
      <c r="AE41" s="45"/>
      <c r="AF41" s="45"/>
      <c r="AG41" s="45"/>
      <c r="AH41" s="45"/>
      <c r="AI41" s="45" t="s">
        <v>159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55" t="s">
        <v>307</v>
      </c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2">
        <f>BZ42</f>
        <v>30402.57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46" t="s">
        <v>307</v>
      </c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2:109" ht="91.5" customHeight="1">
      <c r="B42" s="57" t="s">
        <v>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44" t="s">
        <v>199</v>
      </c>
      <c r="AD42" s="45"/>
      <c r="AE42" s="45"/>
      <c r="AF42" s="45"/>
      <c r="AG42" s="45"/>
      <c r="AH42" s="45"/>
      <c r="AI42" s="45" t="s">
        <v>158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55" t="s">
        <v>307</v>
      </c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2">
        <v>30402.57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46" t="s">
        <v>307</v>
      </c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2:109" ht="58.5" customHeight="1">
      <c r="B43" s="57" t="s">
        <v>457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6" t="s">
        <v>199</v>
      </c>
      <c r="AD43" s="67"/>
      <c r="AE43" s="67"/>
      <c r="AF43" s="67"/>
      <c r="AG43" s="67"/>
      <c r="AH43" s="68"/>
      <c r="AI43" s="69" t="s">
        <v>456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8"/>
      <c r="BD43" s="52">
        <f>BD44</f>
        <v>223200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4"/>
      <c r="BZ43" s="52">
        <f>BZ44</f>
        <v>0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52">
        <f aca="true" t="shared" si="2" ref="CP43:CP48">BD43-BZ43</f>
        <v>223200</v>
      </c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88"/>
    </row>
    <row r="44" spans="2:109" ht="47.25" customHeight="1">
      <c r="B44" s="57" t="s">
        <v>10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6" t="s">
        <v>199</v>
      </c>
      <c r="AD44" s="67"/>
      <c r="AE44" s="67"/>
      <c r="AF44" s="67"/>
      <c r="AG44" s="67"/>
      <c r="AH44" s="68"/>
      <c r="AI44" s="69" t="s">
        <v>444</v>
      </c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8"/>
      <c r="BD44" s="52">
        <v>223200</v>
      </c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52">
        <v>0</v>
      </c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4"/>
      <c r="CP44" s="52">
        <f t="shared" si="2"/>
        <v>223200</v>
      </c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88"/>
    </row>
    <row r="45" spans="2:109" ht="36" customHeight="1" hidden="1">
      <c r="B45" s="60" t="s">
        <v>422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106" t="s">
        <v>199</v>
      </c>
      <c r="AD45" s="87"/>
      <c r="AE45" s="87"/>
      <c r="AF45" s="87"/>
      <c r="AG45" s="87"/>
      <c r="AH45" s="87"/>
      <c r="AI45" s="87" t="s">
        <v>423</v>
      </c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56" t="str">
        <f>BD46</f>
        <v>-</v>
      </c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49" t="str">
        <f>BZ46</f>
        <v>-</v>
      </c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1"/>
      <c r="CP45" s="46" t="e">
        <f t="shared" si="2"/>
        <v>#VALUE!</v>
      </c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2:109" ht="69" customHeight="1" hidden="1">
      <c r="B46" s="57" t="s">
        <v>424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 t="s">
        <v>199</v>
      </c>
      <c r="AD46" s="45"/>
      <c r="AE46" s="45"/>
      <c r="AF46" s="45"/>
      <c r="AG46" s="45"/>
      <c r="AH46" s="45"/>
      <c r="AI46" s="45" t="s">
        <v>425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55" t="str">
        <f>BD47</f>
        <v>-</v>
      </c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2" t="str">
        <f>BZ47</f>
        <v>-</v>
      </c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4"/>
      <c r="CP46" s="46" t="e">
        <f t="shared" si="2"/>
        <v>#VALUE!</v>
      </c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2:109" ht="48" customHeight="1" hidden="1">
      <c r="B47" s="57" t="s">
        <v>426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4" t="s">
        <v>199</v>
      </c>
      <c r="AD47" s="45"/>
      <c r="AE47" s="45"/>
      <c r="AF47" s="45"/>
      <c r="AG47" s="45"/>
      <c r="AH47" s="45"/>
      <c r="AI47" s="45" t="s">
        <v>427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55" t="str">
        <f>BD48</f>
        <v>-</v>
      </c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2" t="str">
        <f>BZ48</f>
        <v>-</v>
      </c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46" t="e">
        <f t="shared" si="2"/>
        <v>#VALUE!</v>
      </c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2:109" ht="68.25" customHeight="1" hidden="1">
      <c r="B48" s="57" t="s">
        <v>428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4" t="s">
        <v>199</v>
      </c>
      <c r="AD48" s="45"/>
      <c r="AE48" s="45"/>
      <c r="AF48" s="45"/>
      <c r="AG48" s="45"/>
      <c r="AH48" s="45"/>
      <c r="AI48" s="45" t="s">
        <v>429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55" t="s">
        <v>307</v>
      </c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2" t="s">
        <v>307</v>
      </c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4"/>
      <c r="CP48" s="46" t="e">
        <f t="shared" si="2"/>
        <v>#VALUE!</v>
      </c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2:109" s="21" customFormat="1" ht="23.25" customHeight="1">
      <c r="B49" s="60" t="s">
        <v>411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106" t="s">
        <v>199</v>
      </c>
      <c r="AD49" s="87"/>
      <c r="AE49" s="87"/>
      <c r="AF49" s="87"/>
      <c r="AG49" s="87"/>
      <c r="AH49" s="87"/>
      <c r="AI49" s="87" t="s">
        <v>410</v>
      </c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56">
        <f>BD50</f>
        <v>52500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49">
        <f>BZ50</f>
        <v>0</v>
      </c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1"/>
      <c r="CP49" s="46">
        <f>BD49-BZ49</f>
        <v>52500</v>
      </c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2:109" ht="70.5" customHeight="1">
      <c r="B50" s="57" t="s">
        <v>11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4" t="s">
        <v>199</v>
      </c>
      <c r="AD50" s="45"/>
      <c r="AE50" s="45"/>
      <c r="AF50" s="45"/>
      <c r="AG50" s="45"/>
      <c r="AH50" s="45"/>
      <c r="AI50" s="45" t="s">
        <v>156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55">
        <v>52500</v>
      </c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2">
        <f>BZ51</f>
        <v>0</v>
      </c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4"/>
      <c r="CP50" s="46" t="s">
        <v>307</v>
      </c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2:114" ht="69" customHeight="1">
      <c r="B51" s="57" t="s">
        <v>530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4" t="s">
        <v>199</v>
      </c>
      <c r="AD51" s="45"/>
      <c r="AE51" s="45"/>
      <c r="AF51" s="45"/>
      <c r="AG51" s="45"/>
      <c r="AH51" s="45"/>
      <c r="AI51" s="45" t="s">
        <v>156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55">
        <v>52500</v>
      </c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2">
        <v>0</v>
      </c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4"/>
      <c r="CP51" s="46" t="s">
        <v>307</v>
      </c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  <c r="DJ51" s="283"/>
    </row>
    <row r="52" spans="2:109" s="21" customFormat="1" ht="15" customHeight="1" hidden="1">
      <c r="B52" s="60" t="s">
        <v>415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106" t="s">
        <v>199</v>
      </c>
      <c r="AD52" s="87"/>
      <c r="AE52" s="87"/>
      <c r="AF52" s="87"/>
      <c r="AG52" s="87"/>
      <c r="AH52" s="87"/>
      <c r="AI52" s="87" t="s">
        <v>416</v>
      </c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56" t="s">
        <v>307</v>
      </c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49">
        <f>BZ53</f>
        <v>0</v>
      </c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1"/>
      <c r="CP52" s="63" t="s">
        <v>307</v>
      </c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5"/>
    </row>
    <row r="53" spans="2:109" ht="15" customHeight="1" hidden="1">
      <c r="B53" s="57" t="s">
        <v>418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4" t="s">
        <v>199</v>
      </c>
      <c r="AD53" s="45"/>
      <c r="AE53" s="45"/>
      <c r="AF53" s="45"/>
      <c r="AG53" s="45"/>
      <c r="AH53" s="45"/>
      <c r="AI53" s="45" t="s">
        <v>419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55" t="s">
        <v>307</v>
      </c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2">
        <f>BZ54</f>
        <v>0</v>
      </c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4"/>
      <c r="CP53" s="46" t="s">
        <v>307</v>
      </c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2:109" ht="24.75" customHeight="1" hidden="1">
      <c r="B54" s="57" t="s">
        <v>420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4" t="s">
        <v>199</v>
      </c>
      <c r="AD54" s="45"/>
      <c r="AE54" s="45"/>
      <c r="AF54" s="45"/>
      <c r="AG54" s="45"/>
      <c r="AH54" s="45"/>
      <c r="AI54" s="45" t="s">
        <v>414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55" t="s">
        <v>307</v>
      </c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2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4"/>
      <c r="CP54" s="46" t="s">
        <v>307</v>
      </c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2:109" s="21" customFormat="1" ht="20.25" customHeight="1">
      <c r="B55" s="60" t="s">
        <v>269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106" t="s">
        <v>199</v>
      </c>
      <c r="AD55" s="87"/>
      <c r="AE55" s="87"/>
      <c r="AF55" s="87"/>
      <c r="AG55" s="87"/>
      <c r="AH55" s="87"/>
      <c r="AI55" s="87" t="s">
        <v>342</v>
      </c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56">
        <f>BD56</f>
        <v>3082300</v>
      </c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49">
        <f>BZ56</f>
        <v>752925</v>
      </c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1"/>
      <c r="CP55" s="63">
        <f aca="true" t="shared" si="3" ref="CP55:CP61">BD55-BZ55</f>
        <v>2329375</v>
      </c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5"/>
    </row>
    <row r="56" spans="2:109" ht="47.25" customHeight="1">
      <c r="B56" s="57" t="s">
        <v>383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4" t="s">
        <v>199</v>
      </c>
      <c r="AD56" s="45"/>
      <c r="AE56" s="45"/>
      <c r="AF56" s="45"/>
      <c r="AG56" s="45"/>
      <c r="AH56" s="45"/>
      <c r="AI56" s="45" t="s">
        <v>343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55">
        <f>BD57+BD60+BD65</f>
        <v>3082300</v>
      </c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2">
        <f>BZ57+BZ60+BZ65</f>
        <v>752925</v>
      </c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46">
        <f t="shared" si="3"/>
        <v>2329375</v>
      </c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2:109" ht="35.25" customHeight="1">
      <c r="B57" s="57" t="s">
        <v>443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44" t="s">
        <v>199</v>
      </c>
      <c r="AD57" s="45"/>
      <c r="AE57" s="45"/>
      <c r="AF57" s="45"/>
      <c r="AG57" s="45"/>
      <c r="AH57" s="45"/>
      <c r="AI57" s="45" t="s">
        <v>533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55">
        <f>BD58</f>
        <v>2027000</v>
      </c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2">
        <f>BZ58</f>
        <v>709400</v>
      </c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4"/>
      <c r="CP57" s="46">
        <f t="shared" si="3"/>
        <v>1317600</v>
      </c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2:109" ht="23.25" customHeight="1">
      <c r="B58" s="57" t="s">
        <v>442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44" t="s">
        <v>199</v>
      </c>
      <c r="AD58" s="45"/>
      <c r="AE58" s="45"/>
      <c r="AF58" s="45"/>
      <c r="AG58" s="45"/>
      <c r="AH58" s="45"/>
      <c r="AI58" s="45" t="s">
        <v>532</v>
      </c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55">
        <f>BD59</f>
        <v>2027000</v>
      </c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2">
        <f>BZ59</f>
        <v>709400</v>
      </c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4"/>
      <c r="CP58" s="46">
        <f t="shared" si="3"/>
        <v>1317600</v>
      </c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8"/>
    </row>
    <row r="59" spans="2:109" ht="35.25" customHeight="1">
      <c r="B59" s="57" t="s">
        <v>12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4" t="s">
        <v>199</v>
      </c>
      <c r="AD59" s="45"/>
      <c r="AE59" s="45"/>
      <c r="AF59" s="45"/>
      <c r="AG59" s="45"/>
      <c r="AH59" s="45"/>
      <c r="AI59" s="45" t="s">
        <v>531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55">
        <v>2027000</v>
      </c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2">
        <f>236400+236500+236500</f>
        <v>709400</v>
      </c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4"/>
      <c r="CP59" s="46">
        <f t="shared" si="3"/>
        <v>1317600</v>
      </c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8"/>
    </row>
    <row r="60" spans="2:109" ht="35.25" customHeight="1">
      <c r="B60" s="57" t="s">
        <v>270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4" t="s">
        <v>199</v>
      </c>
      <c r="AD60" s="45"/>
      <c r="AE60" s="45"/>
      <c r="AF60" s="45"/>
      <c r="AG60" s="45"/>
      <c r="AH60" s="45"/>
      <c r="AI60" s="45" t="s">
        <v>534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55">
        <f>BD61+BD63</f>
        <v>173500</v>
      </c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2">
        <f>BZ61+BZ63</f>
        <v>43525</v>
      </c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4"/>
      <c r="CP60" s="46">
        <f t="shared" si="3"/>
        <v>129975</v>
      </c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2:109" ht="57.75" customHeight="1">
      <c r="B61" s="57" t="s">
        <v>271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44" t="s">
        <v>199</v>
      </c>
      <c r="AD61" s="45"/>
      <c r="AE61" s="45"/>
      <c r="AF61" s="45"/>
      <c r="AG61" s="45"/>
      <c r="AH61" s="45"/>
      <c r="AI61" s="45" t="s">
        <v>535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55">
        <f>BD62</f>
        <v>173300</v>
      </c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2">
        <f>BZ62</f>
        <v>43325</v>
      </c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4"/>
      <c r="CP61" s="46">
        <f t="shared" si="3"/>
        <v>129975</v>
      </c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2:109" ht="55.5" customHeight="1">
      <c r="B62" s="57" t="s">
        <v>13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44" t="s">
        <v>199</v>
      </c>
      <c r="AD62" s="45"/>
      <c r="AE62" s="45"/>
      <c r="AF62" s="45"/>
      <c r="AG62" s="45"/>
      <c r="AH62" s="45"/>
      <c r="AI62" s="45" t="s">
        <v>536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55">
        <v>173300</v>
      </c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2">
        <v>43325</v>
      </c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  <c r="CP62" s="46">
        <f>BD62-BZ62</f>
        <v>129975</v>
      </c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2:109" ht="45" customHeight="1">
      <c r="B63" s="57" t="s">
        <v>272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44" t="s">
        <v>199</v>
      </c>
      <c r="AD63" s="45"/>
      <c r="AE63" s="45"/>
      <c r="AF63" s="45"/>
      <c r="AG63" s="45"/>
      <c r="AH63" s="45"/>
      <c r="AI63" s="45" t="s">
        <v>344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55">
        <v>200</v>
      </c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2">
        <f>BZ64</f>
        <v>200</v>
      </c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4"/>
      <c r="CP63" s="46">
        <f>BD63-BZ63</f>
        <v>0</v>
      </c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2:109" ht="47.25" customHeight="1">
      <c r="B64" s="57" t="s">
        <v>14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44" t="s">
        <v>199</v>
      </c>
      <c r="AD64" s="45"/>
      <c r="AE64" s="45"/>
      <c r="AF64" s="45"/>
      <c r="AG64" s="45"/>
      <c r="AH64" s="45"/>
      <c r="AI64" s="45" t="s">
        <v>345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55">
        <v>200</v>
      </c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2">
        <v>200</v>
      </c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4"/>
      <c r="CP64" s="46">
        <f>BD64-BZ64</f>
        <v>0</v>
      </c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2:109" ht="18.75" customHeight="1">
      <c r="B65" s="57" t="s">
        <v>273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44" t="s">
        <v>199</v>
      </c>
      <c r="AD65" s="45"/>
      <c r="AE65" s="45"/>
      <c r="AF65" s="45"/>
      <c r="AG65" s="45"/>
      <c r="AH65" s="45"/>
      <c r="AI65" s="45" t="s">
        <v>537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55">
        <f>BD68+BD66</f>
        <v>881800</v>
      </c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2">
        <f>BZ68</f>
        <v>0</v>
      </c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4"/>
      <c r="CP65" s="46">
        <f>CP68</f>
        <v>0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2:109" ht="45.75" customHeight="1">
      <c r="B66" s="57" t="s">
        <v>538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44" t="s">
        <v>199</v>
      </c>
      <c r="AD66" s="45"/>
      <c r="AE66" s="45"/>
      <c r="AF66" s="45"/>
      <c r="AG66" s="45"/>
      <c r="AH66" s="45"/>
      <c r="AI66" s="45" t="s">
        <v>540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55">
        <f>BD67</f>
        <v>881800</v>
      </c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2">
        <f>BZ67</f>
        <v>0</v>
      </c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4"/>
      <c r="CP66" s="46">
        <f>CP67</f>
        <v>881800</v>
      </c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2:109" ht="48" customHeight="1" thickBot="1">
      <c r="B67" s="83" t="s">
        <v>539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5"/>
      <c r="AC67" s="81" t="s">
        <v>199</v>
      </c>
      <c r="AD67" s="82"/>
      <c r="AE67" s="82"/>
      <c r="AF67" s="82"/>
      <c r="AG67" s="82"/>
      <c r="AH67" s="82"/>
      <c r="AI67" s="82" t="s">
        <v>541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6">
        <v>881800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74">
        <v>0</v>
      </c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6"/>
      <c r="CP67" s="77">
        <f>BD67-BZ67</f>
        <v>881800</v>
      </c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9"/>
    </row>
    <row r="68" spans="2:109" ht="35.25" customHeight="1" hidden="1">
      <c r="B68" s="146" t="s">
        <v>384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8"/>
      <c r="AC68" s="80" t="s">
        <v>199</v>
      </c>
      <c r="AD68" s="70"/>
      <c r="AE68" s="70"/>
      <c r="AF68" s="70"/>
      <c r="AG68" s="70"/>
      <c r="AH68" s="70"/>
      <c r="AI68" s="70" t="s">
        <v>346</v>
      </c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46">
        <v>0</v>
      </c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71">
        <f>BZ69</f>
        <v>0</v>
      </c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3"/>
      <c r="CP68" s="46">
        <f>CP69</f>
        <v>0</v>
      </c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2:109" ht="33" customHeight="1" hidden="1">
      <c r="B69" s="144" t="s">
        <v>15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44" t="s">
        <v>199</v>
      </c>
      <c r="AD69" s="45"/>
      <c r="AE69" s="45"/>
      <c r="AF69" s="45"/>
      <c r="AG69" s="45"/>
      <c r="AH69" s="45"/>
      <c r="AI69" s="45" t="s">
        <v>347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55">
        <v>0</v>
      </c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2">
        <v>0</v>
      </c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4"/>
      <c r="CP69" s="46">
        <f>BD69-BZ69</f>
        <v>0</v>
      </c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1" spans="80:92" ht="12"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</row>
  </sheetData>
  <sheetProtection/>
  <mergeCells count="370"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69:AB69"/>
    <mergeCell ref="B15:AB15"/>
    <mergeCell ref="AC15:AH15"/>
    <mergeCell ref="B68:AB68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69:BY69"/>
    <mergeCell ref="AC69:AH69"/>
    <mergeCell ref="AI69:BC69"/>
    <mergeCell ref="AC65:AH65"/>
    <mergeCell ref="AI65:BC65"/>
    <mergeCell ref="AC68:AH68"/>
    <mergeCell ref="AI68:BC68"/>
    <mergeCell ref="BD68:BY68"/>
    <mergeCell ref="BD65:BY65"/>
    <mergeCell ref="AC67:AH67"/>
    <mergeCell ref="CP69:DE69"/>
    <mergeCell ref="CP64:DE64"/>
    <mergeCell ref="BZ65:CO65"/>
    <mergeCell ref="CP65:DE65"/>
    <mergeCell ref="BZ69:CO69"/>
    <mergeCell ref="BZ64:CO64"/>
    <mergeCell ref="CP68:DE68"/>
    <mergeCell ref="BZ68:CO68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31"/>
  <sheetViews>
    <sheetView zoomScaleSheetLayoutView="100" workbookViewId="0" topLeftCell="A71">
      <selection activeCell="BZ5" sqref="BZ5:CO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227</v>
      </c>
    </row>
    <row r="2" spans="2:109" s="17" customFormat="1" ht="22.5" customHeight="1">
      <c r="B2" s="190" t="s">
        <v>228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</row>
    <row r="3" spans="2:109" ht="34.5" customHeight="1">
      <c r="B3" s="172" t="s">
        <v>194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/>
      <c r="AC3" s="172" t="s">
        <v>195</v>
      </c>
      <c r="AD3" s="173"/>
      <c r="AE3" s="173"/>
      <c r="AF3" s="173"/>
      <c r="AG3" s="173"/>
      <c r="AH3" s="174"/>
      <c r="AI3" s="172" t="s">
        <v>241</v>
      </c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4"/>
      <c r="BD3" s="171" t="s">
        <v>236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 t="s">
        <v>196</v>
      </c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 t="s">
        <v>197</v>
      </c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</row>
    <row r="4" spans="2:109" s="18" customFormat="1" ht="12" customHeight="1" thickBot="1">
      <c r="B4" s="199">
        <v>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168">
        <v>2</v>
      </c>
      <c r="AD4" s="169"/>
      <c r="AE4" s="169"/>
      <c r="AF4" s="169"/>
      <c r="AG4" s="169"/>
      <c r="AH4" s="170"/>
      <c r="AI4" s="168">
        <v>3</v>
      </c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70"/>
      <c r="BD4" s="99">
        <v>4</v>
      </c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>
        <v>5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>
        <v>6</v>
      </c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</row>
    <row r="5" spans="2:150" s="21" customFormat="1" ht="21" customHeight="1" thickBot="1">
      <c r="B5" s="19" t="s">
        <v>229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65" t="s">
        <v>208</v>
      </c>
      <c r="AD5" s="166"/>
      <c r="AE5" s="166"/>
      <c r="AF5" s="166"/>
      <c r="AG5" s="166"/>
      <c r="AH5" s="167"/>
      <c r="AI5" s="175" t="s">
        <v>200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  <c r="BD5" s="100">
        <f>BD8+BD119+BD140+BD178+BD215+BD276+BD309+BD318</f>
        <v>9123400</v>
      </c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>
        <f>BZ6</f>
        <v>1203046.04</v>
      </c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92">
        <f>BD5-BZ5</f>
        <v>7920353.96</v>
      </c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4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79" t="s">
        <v>261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65"/>
      <c r="AD6" s="182"/>
      <c r="AE6" s="182"/>
      <c r="AF6" s="182"/>
      <c r="AG6" s="182"/>
      <c r="AH6" s="183"/>
      <c r="AI6" s="176" t="s">
        <v>17</v>
      </c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8"/>
      <c r="BD6" s="92">
        <f>BD8+BD119+BD140+BD178+BD215+BD276+BD309+BD318</f>
        <v>9123400</v>
      </c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4"/>
      <c r="BZ6" s="92">
        <f>BZ8+BZ119+BZ178+BZ215+BZ276+BZ318+BZ140</f>
        <v>1203046.04</v>
      </c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4"/>
      <c r="CP6" s="92">
        <f>BD6-BZ6</f>
        <v>7920353.96</v>
      </c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3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91" t="s">
        <v>198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87"/>
      <c r="AD7" s="188"/>
      <c r="AE7" s="188"/>
      <c r="AF7" s="188"/>
      <c r="AG7" s="188"/>
      <c r="AH7" s="189"/>
      <c r="AI7" s="194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103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84" t="s">
        <v>274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/>
      <c r="AC8" s="198" t="s">
        <v>208</v>
      </c>
      <c r="AD8" s="196"/>
      <c r="AE8" s="196"/>
      <c r="AF8" s="196"/>
      <c r="AG8" s="196"/>
      <c r="AH8" s="197"/>
      <c r="AI8" s="195" t="s">
        <v>18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7"/>
      <c r="BD8" s="63">
        <f>BD22+BD68+BD76</f>
        <v>3976400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>
        <f>BZ22+BZ76</f>
        <v>897611.74</v>
      </c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95">
        <f>BD8-BZ8</f>
        <v>3078788.26</v>
      </c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7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14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66"/>
      <c r="AD9" s="67"/>
      <c r="AE9" s="67"/>
      <c r="AF9" s="67"/>
      <c r="AG9" s="67"/>
      <c r="AH9" s="68"/>
      <c r="AI9" s="69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8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71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3"/>
    </row>
    <row r="10" spans="2:109" ht="15" customHeight="1" hidden="1">
      <c r="B10" s="14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66"/>
      <c r="AD10" s="67"/>
      <c r="AE10" s="67"/>
      <c r="AF10" s="67"/>
      <c r="AG10" s="67"/>
      <c r="AH10" s="68"/>
      <c r="AI10" s="69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71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3"/>
    </row>
    <row r="11" spans="2:109" ht="15" customHeight="1" hidden="1">
      <c r="B11" s="14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6"/>
      <c r="AD11" s="67"/>
      <c r="AE11" s="67"/>
      <c r="AF11" s="67"/>
      <c r="AG11" s="67"/>
      <c r="AH11" s="68"/>
      <c r="AI11" s="69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8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71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3"/>
    </row>
    <row r="12" spans="2:109" ht="45.75" customHeight="1" hidden="1">
      <c r="B12" s="14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6"/>
      <c r="AD12" s="67"/>
      <c r="AE12" s="67"/>
      <c r="AF12" s="67"/>
      <c r="AG12" s="67"/>
      <c r="AH12" s="68"/>
      <c r="AI12" s="69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8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71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3"/>
    </row>
    <row r="13" spans="2:109" ht="15.75" customHeight="1" hidden="1">
      <c r="B13" s="14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66"/>
      <c r="AD13" s="67"/>
      <c r="AE13" s="67"/>
      <c r="AF13" s="67"/>
      <c r="AG13" s="67"/>
      <c r="AH13" s="68"/>
      <c r="AI13" s="69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8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71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3"/>
    </row>
    <row r="14" spans="2:109" ht="22.5" customHeight="1" hidden="1">
      <c r="B14" s="14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66"/>
      <c r="AD14" s="67"/>
      <c r="AE14" s="67"/>
      <c r="AF14" s="67"/>
      <c r="AG14" s="67"/>
      <c r="AH14" s="68"/>
      <c r="AI14" s="69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8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71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3"/>
    </row>
    <row r="15" spans="2:109" ht="15" customHeight="1" hidden="1">
      <c r="B15" s="14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66"/>
      <c r="AD15" s="67"/>
      <c r="AE15" s="67"/>
      <c r="AF15" s="67"/>
      <c r="AG15" s="67"/>
      <c r="AH15" s="68"/>
      <c r="AI15" s="69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8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71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3"/>
    </row>
    <row r="16" spans="2:109" ht="15" customHeight="1" hidden="1">
      <c r="B16" s="144" t="s">
        <v>277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6" t="s">
        <v>208</v>
      </c>
      <c r="AD16" s="67"/>
      <c r="AE16" s="67"/>
      <c r="AF16" s="67"/>
      <c r="AG16" s="67"/>
      <c r="AH16" s="68"/>
      <c r="AI16" s="69" t="s">
        <v>471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8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 t="s">
        <v>307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71">
        <f aca="true" t="shared" si="0" ref="CP16:CP21">BD16</f>
        <v>0</v>
      </c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3"/>
    </row>
    <row r="17" spans="2:109" ht="23.25" customHeight="1" hidden="1">
      <c r="B17" s="144" t="s">
        <v>358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6" t="s">
        <v>208</v>
      </c>
      <c r="AD17" s="67"/>
      <c r="AE17" s="67"/>
      <c r="AF17" s="67"/>
      <c r="AG17" s="67"/>
      <c r="AH17" s="68"/>
      <c r="AI17" s="69" t="s">
        <v>359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55">
        <f>BD18</f>
        <v>0</v>
      </c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 t="str">
        <f>BZ18</f>
        <v>-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71">
        <f t="shared" si="0"/>
        <v>0</v>
      </c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</row>
    <row r="18" spans="2:109" ht="15" customHeight="1" hidden="1">
      <c r="B18" s="144" t="s">
        <v>327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6" t="s">
        <v>208</v>
      </c>
      <c r="AD18" s="67"/>
      <c r="AE18" s="67"/>
      <c r="AF18" s="67"/>
      <c r="AG18" s="67"/>
      <c r="AH18" s="68"/>
      <c r="AI18" s="69" t="s">
        <v>360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55">
        <f>BD19</f>
        <v>0</v>
      </c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 t="str">
        <f>BZ19</f>
        <v>-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71">
        <f t="shared" si="0"/>
        <v>0</v>
      </c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3"/>
    </row>
    <row r="19" spans="2:109" ht="22.5" customHeight="1" hidden="1">
      <c r="B19" s="144" t="s">
        <v>275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6" t="s">
        <v>208</v>
      </c>
      <c r="AD19" s="67"/>
      <c r="AE19" s="67"/>
      <c r="AF19" s="67"/>
      <c r="AG19" s="67"/>
      <c r="AH19" s="68"/>
      <c r="AI19" s="69" t="s">
        <v>361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55">
        <f>BD20+BD21</f>
        <v>0</v>
      </c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 t="s">
        <v>307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71">
        <f t="shared" si="0"/>
        <v>0</v>
      </c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3"/>
    </row>
    <row r="20" spans="2:109" ht="17.25" customHeight="1" hidden="1">
      <c r="B20" s="144" t="s">
        <v>276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66" t="s">
        <v>208</v>
      </c>
      <c r="AD20" s="67"/>
      <c r="AE20" s="67"/>
      <c r="AF20" s="67"/>
      <c r="AG20" s="67"/>
      <c r="AH20" s="68"/>
      <c r="AI20" s="69" t="s">
        <v>362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8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 t="s">
        <v>307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71">
        <f t="shared" si="0"/>
        <v>0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3"/>
    </row>
    <row r="21" spans="2:109" ht="17.25" customHeight="1" hidden="1">
      <c r="B21" s="144" t="s">
        <v>277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6" t="s">
        <v>208</v>
      </c>
      <c r="AD21" s="67"/>
      <c r="AE21" s="67"/>
      <c r="AF21" s="67"/>
      <c r="AG21" s="67"/>
      <c r="AH21" s="68"/>
      <c r="AI21" s="69" t="s">
        <v>404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8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 t="s">
        <v>307</v>
      </c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71">
        <f t="shared" si="0"/>
        <v>0</v>
      </c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3"/>
    </row>
    <row r="22" spans="2:137" s="21" customFormat="1" ht="69" customHeight="1">
      <c r="B22" s="154" t="s">
        <v>278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151" t="s">
        <v>208</v>
      </c>
      <c r="AD22" s="152"/>
      <c r="AE22" s="152"/>
      <c r="AF22" s="152"/>
      <c r="AG22" s="152"/>
      <c r="AH22" s="153"/>
      <c r="AI22" s="155" t="s">
        <v>20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3"/>
      <c r="BD22" s="56">
        <f>BD23+BD63</f>
        <v>3856400</v>
      </c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f>BZ23+BZ63</f>
        <v>861490.47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95">
        <f aca="true" t="shared" si="1" ref="CP22:CP28">BD22-BZ22</f>
        <v>2994909.5300000003</v>
      </c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7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144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6" t="s">
        <v>208</v>
      </c>
      <c r="AD23" s="67"/>
      <c r="AE23" s="67"/>
      <c r="AF23" s="67"/>
      <c r="AG23" s="67"/>
      <c r="AH23" s="68"/>
      <c r="AI23" s="69" t="s">
        <v>21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8"/>
      <c r="BD23" s="55">
        <f>BD24</f>
        <v>3856200</v>
      </c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f>BZ24</f>
        <v>861290.47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71">
        <f t="shared" si="1"/>
        <v>2994909.5300000003</v>
      </c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3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144" t="s">
        <v>472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6" t="s">
        <v>208</v>
      </c>
      <c r="AD24" s="67"/>
      <c r="AE24" s="67"/>
      <c r="AF24" s="67"/>
      <c r="AG24" s="67"/>
      <c r="AH24" s="68"/>
      <c r="AI24" s="69" t="s">
        <v>22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8"/>
      <c r="BD24" s="55">
        <f>BD25+BD37</f>
        <v>3856200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>
        <f>BZ25+BZ37</f>
        <v>861290.47</v>
      </c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71">
        <f t="shared" si="1"/>
        <v>2994909.5300000003</v>
      </c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3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144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6" t="s">
        <v>208</v>
      </c>
      <c r="AD25" s="67"/>
      <c r="AE25" s="67"/>
      <c r="AF25" s="67"/>
      <c r="AG25" s="67"/>
      <c r="AH25" s="68"/>
      <c r="AI25" s="69" t="s">
        <v>23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8"/>
      <c r="BD25" s="55">
        <f>BD27</f>
        <v>3249100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>
        <f>BZ27</f>
        <v>683045.9299999999</v>
      </c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71">
        <f t="shared" si="1"/>
        <v>2566054.0700000003</v>
      </c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3"/>
    </row>
    <row r="26" spans="2:109" ht="69.75" customHeight="1">
      <c r="B26" s="144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6" t="s">
        <v>208</v>
      </c>
      <c r="AD26" s="67"/>
      <c r="AE26" s="67"/>
      <c r="AF26" s="67"/>
      <c r="AG26" s="67"/>
      <c r="AH26" s="68"/>
      <c r="AI26" s="69" t="s">
        <v>144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8"/>
      <c r="BD26" s="55">
        <f>BD27</f>
        <v>3249100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>
        <f>BZ27</f>
        <v>683045.9299999999</v>
      </c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71">
        <f t="shared" si="1"/>
        <v>2566054.0700000003</v>
      </c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3"/>
    </row>
    <row r="27" spans="2:109" ht="33" customHeight="1">
      <c r="B27" s="144" t="s">
        <v>513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6" t="s">
        <v>208</v>
      </c>
      <c r="AD27" s="67"/>
      <c r="AE27" s="67"/>
      <c r="AF27" s="67"/>
      <c r="AG27" s="67"/>
      <c r="AH27" s="68"/>
      <c r="AI27" s="69" t="s">
        <v>24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8"/>
      <c r="BD27" s="55">
        <f>BD28+BD29+BD30</f>
        <v>3249100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>
        <f>BZ28+BZ30+BZ29</f>
        <v>683045.9299999999</v>
      </c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71">
        <f t="shared" si="1"/>
        <v>2566054.0700000003</v>
      </c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3"/>
    </row>
    <row r="28" spans="2:109" ht="24" customHeight="1">
      <c r="B28" s="144" t="s">
        <v>16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6" t="s">
        <v>208</v>
      </c>
      <c r="AD28" s="67"/>
      <c r="AE28" s="67"/>
      <c r="AF28" s="67"/>
      <c r="AG28" s="67"/>
      <c r="AH28" s="68"/>
      <c r="AI28" s="69" t="s">
        <v>25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8"/>
      <c r="BD28" s="55">
        <v>2332800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>
        <v>489486.54</v>
      </c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71">
        <f t="shared" si="1"/>
        <v>1843313.46</v>
      </c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3"/>
    </row>
    <row r="29" spans="2:109" ht="42.75" customHeight="1">
      <c r="B29" s="144" t="s">
        <v>467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6" t="s">
        <v>208</v>
      </c>
      <c r="AD29" s="67"/>
      <c r="AE29" s="67"/>
      <c r="AF29" s="67"/>
      <c r="AG29" s="67"/>
      <c r="AH29" s="68"/>
      <c r="AI29" s="69" t="s">
        <v>26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8"/>
      <c r="BD29" s="55">
        <v>209900</v>
      </c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>
        <v>17000</v>
      </c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71">
        <f>BD29-BZ29</f>
        <v>192900</v>
      </c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3"/>
    </row>
    <row r="30" spans="2:109" ht="58.5" customHeight="1">
      <c r="B30" s="144" t="s">
        <v>19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6" t="s">
        <v>208</v>
      </c>
      <c r="AD30" s="67"/>
      <c r="AE30" s="67"/>
      <c r="AF30" s="67"/>
      <c r="AG30" s="67"/>
      <c r="AH30" s="68"/>
      <c r="AI30" s="69" t="s">
        <v>27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8"/>
      <c r="BD30" s="55">
        <v>706400</v>
      </c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>
        <v>176559.39</v>
      </c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71">
        <f>BD30-BZ30</f>
        <v>529840.61</v>
      </c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3"/>
    </row>
    <row r="31" spans="2:109" ht="15" customHeight="1" hidden="1">
      <c r="B31" s="144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6"/>
      <c r="AD31" s="67"/>
      <c r="AE31" s="67"/>
      <c r="AF31" s="67"/>
      <c r="AG31" s="67"/>
      <c r="AH31" s="68"/>
      <c r="AI31" s="69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8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71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3"/>
    </row>
    <row r="32" spans="2:109" ht="45" customHeight="1" hidden="1">
      <c r="B32" s="14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6"/>
      <c r="AD32" s="67"/>
      <c r="AE32" s="67"/>
      <c r="AF32" s="67"/>
      <c r="AG32" s="67"/>
      <c r="AH32" s="68"/>
      <c r="AI32" s="69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8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71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3"/>
    </row>
    <row r="33" spans="2:109" ht="18" customHeight="1" hidden="1">
      <c r="B33" s="14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66"/>
      <c r="AD33" s="67"/>
      <c r="AE33" s="67"/>
      <c r="AF33" s="67"/>
      <c r="AG33" s="67"/>
      <c r="AH33" s="68"/>
      <c r="AI33" s="69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8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71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3"/>
    </row>
    <row r="34" spans="2:109" ht="24.75" customHeight="1" hidden="1">
      <c r="B34" s="14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6"/>
      <c r="AD34" s="67"/>
      <c r="AE34" s="67"/>
      <c r="AF34" s="67"/>
      <c r="AG34" s="67"/>
      <c r="AH34" s="68"/>
      <c r="AI34" s="69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8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71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3"/>
    </row>
    <row r="35" spans="2:109" ht="17.25" customHeight="1" hidden="1">
      <c r="B35" s="14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6"/>
      <c r="AD35" s="67"/>
      <c r="AE35" s="67"/>
      <c r="AF35" s="67"/>
      <c r="AG35" s="67"/>
      <c r="AH35" s="68"/>
      <c r="AI35" s="69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8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71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3"/>
    </row>
    <row r="36" spans="2:109" ht="17.25" customHeight="1" hidden="1">
      <c r="B36" s="144" t="s">
        <v>277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6" t="s">
        <v>208</v>
      </c>
      <c r="AD36" s="67"/>
      <c r="AE36" s="67"/>
      <c r="AF36" s="67"/>
      <c r="AG36" s="67"/>
      <c r="AH36" s="68"/>
      <c r="AI36" s="69" t="s">
        <v>466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8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 t="s">
        <v>307</v>
      </c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71" t="e">
        <f aca="true" t="shared" si="2" ref="CP36:CP43">BD36-BZ36</f>
        <v>#VALUE!</v>
      </c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3"/>
    </row>
    <row r="37" spans="2:109" s="26" customFormat="1" ht="99.75" customHeight="1">
      <c r="B37" s="144" t="s">
        <v>514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6" t="s">
        <v>208</v>
      </c>
      <c r="AD37" s="67"/>
      <c r="AE37" s="67"/>
      <c r="AF37" s="67"/>
      <c r="AG37" s="67"/>
      <c r="AH37" s="68"/>
      <c r="AI37" s="69" t="s">
        <v>28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8"/>
      <c r="BD37" s="52">
        <f>BD38+BD41</f>
        <v>607100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4"/>
      <c r="BZ37" s="52">
        <f>BZ38+BZ41</f>
        <v>178244.54</v>
      </c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4"/>
      <c r="CP37" s="71">
        <f t="shared" si="2"/>
        <v>428855.45999999996</v>
      </c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3"/>
    </row>
    <row r="38" spans="2:109" ht="69.75" customHeight="1">
      <c r="B38" s="144" t="s">
        <v>59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6" t="s">
        <v>208</v>
      </c>
      <c r="AD38" s="67"/>
      <c r="AE38" s="67"/>
      <c r="AF38" s="67"/>
      <c r="AG38" s="67"/>
      <c r="AH38" s="68"/>
      <c r="AI38" s="69" t="s">
        <v>145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8"/>
      <c r="BD38" s="55">
        <f>BD39</f>
        <v>5000</v>
      </c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>
        <f>BZ39</f>
        <v>0</v>
      </c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71">
        <f t="shared" si="2"/>
        <v>5000</v>
      </c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3"/>
    </row>
    <row r="39" spans="2:109" ht="33.75" customHeight="1">
      <c r="B39" s="144" t="s">
        <v>513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6" t="s">
        <v>208</v>
      </c>
      <c r="AD39" s="67"/>
      <c r="AE39" s="67"/>
      <c r="AF39" s="67"/>
      <c r="AG39" s="67"/>
      <c r="AH39" s="68"/>
      <c r="AI39" s="69" t="s">
        <v>146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8"/>
      <c r="BD39" s="55">
        <f>BD40</f>
        <v>5000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>
        <f>BZ40</f>
        <v>0</v>
      </c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71">
        <f t="shared" si="2"/>
        <v>5000</v>
      </c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3"/>
    </row>
    <row r="40" spans="2:109" ht="45" customHeight="1">
      <c r="B40" s="144" t="s">
        <v>467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6" t="s">
        <v>208</v>
      </c>
      <c r="AD40" s="67"/>
      <c r="AE40" s="67"/>
      <c r="AF40" s="67"/>
      <c r="AG40" s="67"/>
      <c r="AH40" s="68"/>
      <c r="AI40" s="69" t="s">
        <v>147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8"/>
      <c r="BD40" s="55">
        <v>5000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>
        <v>0</v>
      </c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71">
        <f t="shared" si="2"/>
        <v>5000</v>
      </c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3"/>
    </row>
    <row r="41" spans="2:109" s="26" customFormat="1" ht="35.25" customHeight="1">
      <c r="B41" s="144" t="s">
        <v>515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6" t="s">
        <v>208</v>
      </c>
      <c r="AD41" s="67"/>
      <c r="AE41" s="67"/>
      <c r="AF41" s="67"/>
      <c r="AG41" s="67"/>
      <c r="AH41" s="68"/>
      <c r="AI41" s="69" t="s">
        <v>60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8"/>
      <c r="BD41" s="52">
        <f>BD42</f>
        <v>602100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4"/>
      <c r="BZ41" s="52">
        <f>BZ42</f>
        <v>178244.54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71">
        <f t="shared" si="2"/>
        <v>423855.45999999996</v>
      </c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3"/>
    </row>
    <row r="42" spans="2:109" s="26" customFormat="1" ht="33.75" customHeight="1">
      <c r="B42" s="144" t="s">
        <v>29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6" t="s">
        <v>208</v>
      </c>
      <c r="AD42" s="67"/>
      <c r="AE42" s="67"/>
      <c r="AF42" s="67"/>
      <c r="AG42" s="67"/>
      <c r="AH42" s="68"/>
      <c r="AI42" s="69" t="s">
        <v>30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8"/>
      <c r="BD42" s="52">
        <f>BD43</f>
        <v>602100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4"/>
      <c r="BZ42" s="52">
        <f>BZ43</f>
        <v>178244.54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71">
        <f t="shared" si="2"/>
        <v>423855.45999999996</v>
      </c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3"/>
    </row>
    <row r="43" spans="2:109" s="26" customFormat="1" ht="37.5" customHeight="1">
      <c r="B43" s="144" t="s">
        <v>242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6" t="s">
        <v>208</v>
      </c>
      <c r="AD43" s="67"/>
      <c r="AE43" s="67"/>
      <c r="AF43" s="67"/>
      <c r="AG43" s="67"/>
      <c r="AH43" s="68"/>
      <c r="AI43" s="69" t="s">
        <v>31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8"/>
      <c r="BD43" s="52">
        <v>602100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4"/>
      <c r="BZ43" s="52">
        <v>178244.54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71">
        <f t="shared" si="2"/>
        <v>423855.45999999996</v>
      </c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3"/>
    </row>
    <row r="44" spans="2:109" s="26" customFormat="1" ht="16.5" customHeight="1" hidden="1">
      <c r="B44" s="144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6"/>
      <c r="AD44" s="67"/>
      <c r="AE44" s="67"/>
      <c r="AF44" s="67"/>
      <c r="AG44" s="67"/>
      <c r="AH44" s="68"/>
      <c r="AI44" s="69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8"/>
      <c r="BD44" s="52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52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4"/>
      <c r="CP44" s="71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3"/>
    </row>
    <row r="45" spans="2:109" s="26" customFormat="1" ht="16.5" customHeight="1" hidden="1">
      <c r="B45" s="144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66"/>
      <c r="AD45" s="67"/>
      <c r="AE45" s="67"/>
      <c r="AF45" s="67"/>
      <c r="AG45" s="67"/>
      <c r="AH45" s="68"/>
      <c r="AI45" s="69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8"/>
      <c r="BD45" s="5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4"/>
      <c r="BZ45" s="52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4"/>
      <c r="CP45" s="71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3"/>
    </row>
    <row r="46" spans="2:109" ht="36.75" customHeight="1" hidden="1">
      <c r="B46" s="144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6"/>
      <c r="AD46" s="67"/>
      <c r="AE46" s="67"/>
      <c r="AF46" s="67"/>
      <c r="AG46" s="67"/>
      <c r="AH46" s="68"/>
      <c r="AI46" s="69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8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2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4"/>
    </row>
    <row r="47" spans="2:109" ht="17.25" customHeight="1" hidden="1">
      <c r="B47" s="144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6"/>
      <c r="AD47" s="67"/>
      <c r="AE47" s="67"/>
      <c r="AF47" s="67"/>
      <c r="AG47" s="67"/>
      <c r="AH47" s="68"/>
      <c r="AI47" s="69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8"/>
      <c r="BD47" s="5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4"/>
      <c r="BZ47" s="52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71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3"/>
    </row>
    <row r="48" spans="2:109" ht="17.25" customHeight="1" hidden="1">
      <c r="B48" s="144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6"/>
      <c r="AD48" s="67"/>
      <c r="AE48" s="67"/>
      <c r="AF48" s="67"/>
      <c r="AG48" s="67"/>
      <c r="AH48" s="68"/>
      <c r="AI48" s="69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8"/>
      <c r="BD48" s="5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4"/>
      <c r="BZ48" s="52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4"/>
      <c r="CP48" s="71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3"/>
    </row>
    <row r="49" spans="2:109" ht="17.25" customHeight="1" hidden="1">
      <c r="B49" s="144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6"/>
      <c r="AD49" s="67"/>
      <c r="AE49" s="67"/>
      <c r="AF49" s="67"/>
      <c r="AG49" s="67"/>
      <c r="AH49" s="68"/>
      <c r="AI49" s="69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8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71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3"/>
    </row>
    <row r="50" spans="2:109" ht="17.25" customHeight="1" hidden="1">
      <c r="B50" s="144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6"/>
      <c r="AD50" s="67"/>
      <c r="AE50" s="67"/>
      <c r="AF50" s="67"/>
      <c r="AG50" s="67"/>
      <c r="AH50" s="68"/>
      <c r="AI50" s="69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8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71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3"/>
    </row>
    <row r="51" spans="2:109" ht="17.25" customHeight="1" hidden="1">
      <c r="B51" s="144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6"/>
      <c r="AD51" s="67"/>
      <c r="AE51" s="67"/>
      <c r="AF51" s="67"/>
      <c r="AG51" s="67"/>
      <c r="AH51" s="68"/>
      <c r="AI51" s="69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8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71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3"/>
    </row>
    <row r="52" spans="2:109" ht="23.25" customHeight="1" hidden="1">
      <c r="B52" s="14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66"/>
      <c r="AD52" s="67"/>
      <c r="AE52" s="67"/>
      <c r="AF52" s="67"/>
      <c r="AG52" s="67"/>
      <c r="AH52" s="68"/>
      <c r="AI52" s="69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8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71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3"/>
    </row>
    <row r="53" spans="2:109" ht="13.5" customHeight="1" hidden="1">
      <c r="B53" s="144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6"/>
      <c r="AD53" s="67"/>
      <c r="AE53" s="67"/>
      <c r="AF53" s="67"/>
      <c r="AG53" s="67"/>
      <c r="AH53" s="68"/>
      <c r="AI53" s="69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8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71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3"/>
    </row>
    <row r="54" spans="2:109" ht="18" customHeight="1" hidden="1">
      <c r="B54" s="144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6"/>
      <c r="AD54" s="67"/>
      <c r="AE54" s="67"/>
      <c r="AF54" s="67"/>
      <c r="AG54" s="67"/>
      <c r="AH54" s="68"/>
      <c r="AI54" s="69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8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71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3"/>
    </row>
    <row r="55" spans="2:109" ht="24" customHeight="1" hidden="1">
      <c r="B55" s="14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66"/>
      <c r="AD55" s="67"/>
      <c r="AE55" s="67"/>
      <c r="AF55" s="67"/>
      <c r="AG55" s="67"/>
      <c r="AH55" s="68"/>
      <c r="AI55" s="69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8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71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3"/>
    </row>
    <row r="56" spans="2:109" ht="22.5" customHeight="1" hidden="1">
      <c r="B56" s="14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6"/>
      <c r="AD56" s="67"/>
      <c r="AE56" s="67"/>
      <c r="AF56" s="67"/>
      <c r="AG56" s="67"/>
      <c r="AH56" s="68"/>
      <c r="AI56" s="69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8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4"/>
      <c r="BZ56" s="52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52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4"/>
    </row>
    <row r="57" spans="2:109" ht="180.75" customHeight="1" hidden="1">
      <c r="B57" s="144" t="s">
        <v>465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6" t="s">
        <v>208</v>
      </c>
      <c r="AD57" s="67"/>
      <c r="AE57" s="67"/>
      <c r="AF57" s="67"/>
      <c r="AG57" s="67"/>
      <c r="AH57" s="68"/>
      <c r="AI57" s="69" t="s">
        <v>464</v>
      </c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8"/>
      <c r="BD57" s="52">
        <f>BD58</f>
        <v>0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4"/>
      <c r="BZ57" s="52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4"/>
      <c r="CP57" s="52">
        <f>BD57-BZ57</f>
        <v>0</v>
      </c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4"/>
    </row>
    <row r="58" spans="2:109" ht="13.5" customHeight="1" hidden="1">
      <c r="B58" s="144" t="s">
        <v>294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6" t="s">
        <v>208</v>
      </c>
      <c r="AD58" s="67"/>
      <c r="AE58" s="67"/>
      <c r="AF58" s="67"/>
      <c r="AG58" s="67"/>
      <c r="AH58" s="68"/>
      <c r="AI58" s="69" t="s">
        <v>463</v>
      </c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8"/>
      <c r="BD58" s="55">
        <f>BD59</f>
        <v>0</v>
      </c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2">
        <f>BD58-BZ58</f>
        <v>0</v>
      </c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4"/>
    </row>
    <row r="59" spans="2:109" ht="15.75" customHeight="1" hidden="1">
      <c r="B59" s="144" t="s">
        <v>327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6" t="s">
        <v>208</v>
      </c>
      <c r="AD59" s="67"/>
      <c r="AE59" s="67"/>
      <c r="AF59" s="67"/>
      <c r="AG59" s="67"/>
      <c r="AH59" s="68"/>
      <c r="AI59" s="69" t="s">
        <v>462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8"/>
      <c r="BD59" s="55">
        <f>BD60</f>
        <v>0</v>
      </c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2">
        <f>BD59-BZ59</f>
        <v>0</v>
      </c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4"/>
    </row>
    <row r="60" spans="2:109" ht="18" customHeight="1" hidden="1">
      <c r="B60" s="144" t="s">
        <v>295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6" t="s">
        <v>208</v>
      </c>
      <c r="AD60" s="67"/>
      <c r="AE60" s="67"/>
      <c r="AF60" s="67"/>
      <c r="AG60" s="67"/>
      <c r="AH60" s="68"/>
      <c r="AI60" s="69" t="s">
        <v>461</v>
      </c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8"/>
      <c r="BD60" s="55">
        <f>BD61</f>
        <v>0</v>
      </c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2">
        <f>BD60-BZ60</f>
        <v>0</v>
      </c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4"/>
    </row>
    <row r="61" spans="2:109" ht="35.25" customHeight="1" hidden="1">
      <c r="B61" s="144" t="s">
        <v>390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6" t="s">
        <v>208</v>
      </c>
      <c r="AD61" s="67"/>
      <c r="AE61" s="67"/>
      <c r="AF61" s="67"/>
      <c r="AG61" s="67"/>
      <c r="AH61" s="68"/>
      <c r="AI61" s="69" t="s">
        <v>460</v>
      </c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8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>
        <v>4</v>
      </c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2">
        <f>BD61-BZ61</f>
        <v>-4</v>
      </c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4"/>
    </row>
    <row r="62" spans="2:109" ht="33.75" customHeight="1">
      <c r="B62" s="144" t="s">
        <v>527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6" t="s">
        <v>208</v>
      </c>
      <c r="AD62" s="67"/>
      <c r="AE62" s="67"/>
      <c r="AF62" s="67"/>
      <c r="AG62" s="67"/>
      <c r="AH62" s="68"/>
      <c r="AI62" s="69" t="s">
        <v>528</v>
      </c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8"/>
      <c r="BD62" s="52">
        <f>BD63</f>
        <v>200</v>
      </c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4"/>
      <c r="BZ62" s="52">
        <f>BZ63</f>
        <v>200</v>
      </c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  <c r="CP62" s="52" t="s">
        <v>307</v>
      </c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4"/>
    </row>
    <row r="63" spans="2:109" ht="12" customHeight="1">
      <c r="B63" s="144" t="s">
        <v>526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6" t="s">
        <v>208</v>
      </c>
      <c r="AD63" s="67"/>
      <c r="AE63" s="67"/>
      <c r="AF63" s="67"/>
      <c r="AG63" s="67"/>
      <c r="AH63" s="68"/>
      <c r="AI63" s="69" t="s">
        <v>148</v>
      </c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8"/>
      <c r="BD63" s="52">
        <f>BD64</f>
        <v>200</v>
      </c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4"/>
      <c r="BZ63" s="52">
        <f>BZ64</f>
        <v>200</v>
      </c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4"/>
      <c r="CP63" s="52" t="s">
        <v>307</v>
      </c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4"/>
    </row>
    <row r="64" spans="2:109" ht="148.5" customHeight="1">
      <c r="B64" s="144" t="s">
        <v>166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6" t="s">
        <v>208</v>
      </c>
      <c r="AD64" s="67"/>
      <c r="AE64" s="67"/>
      <c r="AF64" s="67"/>
      <c r="AG64" s="67"/>
      <c r="AH64" s="68"/>
      <c r="AI64" s="69" t="s">
        <v>32</v>
      </c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8"/>
      <c r="BD64" s="55">
        <f>BD66</f>
        <v>200</v>
      </c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>
        <f>BZ66</f>
        <v>200</v>
      </c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2" t="s">
        <v>307</v>
      </c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4"/>
    </row>
    <row r="65" spans="2:109" s="26" customFormat="1" ht="35.25" customHeight="1">
      <c r="B65" s="144" t="s">
        <v>515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6" t="s">
        <v>208</v>
      </c>
      <c r="AD65" s="67"/>
      <c r="AE65" s="67"/>
      <c r="AF65" s="67"/>
      <c r="AG65" s="67"/>
      <c r="AH65" s="68"/>
      <c r="AI65" s="69" t="s">
        <v>511</v>
      </c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8"/>
      <c r="BD65" s="52">
        <f>BD66</f>
        <v>200</v>
      </c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4"/>
      <c r="BZ65" s="52">
        <f>BZ66</f>
        <v>200</v>
      </c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4"/>
      <c r="CP65" s="52" t="s">
        <v>307</v>
      </c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4"/>
    </row>
    <row r="66" spans="2:109" ht="36.75" customHeight="1">
      <c r="B66" s="144" t="s">
        <v>29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6" t="s">
        <v>208</v>
      </c>
      <c r="AD66" s="67"/>
      <c r="AE66" s="67"/>
      <c r="AF66" s="67"/>
      <c r="AG66" s="67"/>
      <c r="AH66" s="68"/>
      <c r="AI66" s="69" t="s">
        <v>33</v>
      </c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8"/>
      <c r="BD66" s="55">
        <f>BD67</f>
        <v>200</v>
      </c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>
        <f>BZ67</f>
        <v>200</v>
      </c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2" t="s">
        <v>307</v>
      </c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4"/>
    </row>
    <row r="67" spans="2:109" ht="35.25" customHeight="1">
      <c r="B67" s="144" t="s">
        <v>242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66" t="s">
        <v>208</v>
      </c>
      <c r="AD67" s="67"/>
      <c r="AE67" s="67"/>
      <c r="AF67" s="67"/>
      <c r="AG67" s="67"/>
      <c r="AH67" s="68"/>
      <c r="AI67" s="69" t="s">
        <v>34</v>
      </c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8"/>
      <c r="BD67" s="55">
        <v>200</v>
      </c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203">
        <v>200</v>
      </c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2" t="s">
        <v>307</v>
      </c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4"/>
    </row>
    <row r="68" spans="2:109" s="21" customFormat="1" ht="18" customHeight="1">
      <c r="B68" s="154" t="s">
        <v>296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151" t="s">
        <v>208</v>
      </c>
      <c r="AD68" s="152"/>
      <c r="AE68" s="152"/>
      <c r="AF68" s="152"/>
      <c r="AG68" s="152"/>
      <c r="AH68" s="153"/>
      <c r="AI68" s="155" t="s">
        <v>35</v>
      </c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3"/>
      <c r="BD68" s="56">
        <f>BD71</f>
        <v>5000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 t="str">
        <f>BZ71</f>
        <v>-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95">
        <f>BD68</f>
        <v>5000</v>
      </c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7"/>
    </row>
    <row r="69" spans="2:109" ht="34.5" customHeight="1">
      <c r="B69" s="144" t="s">
        <v>527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66" t="s">
        <v>208</v>
      </c>
      <c r="AD69" s="67"/>
      <c r="AE69" s="67"/>
      <c r="AF69" s="67"/>
      <c r="AG69" s="67"/>
      <c r="AH69" s="68"/>
      <c r="AI69" s="69" t="s">
        <v>36</v>
      </c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8"/>
      <c r="BD69" s="55">
        <f>BD70</f>
        <v>5000</v>
      </c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 t="str">
        <f>BZ70</f>
        <v>-</v>
      </c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71">
        <f>BD69</f>
        <v>5000</v>
      </c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3"/>
    </row>
    <row r="70" spans="2:109" ht="25.5" customHeight="1">
      <c r="B70" s="144" t="s">
        <v>481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66" t="s">
        <v>208</v>
      </c>
      <c r="AD70" s="67"/>
      <c r="AE70" s="67"/>
      <c r="AF70" s="67"/>
      <c r="AG70" s="67"/>
      <c r="AH70" s="68"/>
      <c r="AI70" s="69" t="s">
        <v>37</v>
      </c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8"/>
      <c r="BD70" s="55">
        <f>BD71</f>
        <v>5000</v>
      </c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 t="str">
        <f>BZ71</f>
        <v>-</v>
      </c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71">
        <f>BD70</f>
        <v>5000</v>
      </c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3"/>
    </row>
    <row r="71" spans="2:109" ht="79.5" customHeight="1">
      <c r="B71" s="144" t="s">
        <v>459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6" t="s">
        <v>208</v>
      </c>
      <c r="AD71" s="67"/>
      <c r="AE71" s="67"/>
      <c r="AF71" s="67"/>
      <c r="AG71" s="67"/>
      <c r="AH71" s="68"/>
      <c r="AI71" s="69" t="s">
        <v>38</v>
      </c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8"/>
      <c r="BD71" s="55">
        <f>BD73</f>
        <v>5000</v>
      </c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 t="str">
        <f>BZ73</f>
        <v>-</v>
      </c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71">
        <f>BD71</f>
        <v>5000</v>
      </c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3"/>
    </row>
    <row r="72" spans="2:109" ht="18.75" customHeight="1">
      <c r="B72" s="144" t="s">
        <v>62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66" t="s">
        <v>208</v>
      </c>
      <c r="AD72" s="67"/>
      <c r="AE72" s="67"/>
      <c r="AF72" s="67"/>
      <c r="AG72" s="67"/>
      <c r="AH72" s="68"/>
      <c r="AI72" s="69" t="s">
        <v>61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8"/>
      <c r="BD72" s="55">
        <f>BD73</f>
        <v>5000</v>
      </c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 t="str">
        <f>BZ73</f>
        <v>-</v>
      </c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71">
        <f>CP73</f>
        <v>5000</v>
      </c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3"/>
    </row>
    <row r="73" spans="2:109" ht="18.75" customHeight="1">
      <c r="B73" s="144" t="s">
        <v>364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6" t="s">
        <v>208</v>
      </c>
      <c r="AD73" s="67"/>
      <c r="AE73" s="67"/>
      <c r="AF73" s="67"/>
      <c r="AG73" s="67"/>
      <c r="AH73" s="68"/>
      <c r="AI73" s="69" t="s">
        <v>39</v>
      </c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8"/>
      <c r="BD73" s="55">
        <v>5000</v>
      </c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 t="s">
        <v>307</v>
      </c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71">
        <f>BD73</f>
        <v>5000</v>
      </c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3"/>
    </row>
    <row r="74" spans="2:109" ht="18.75" customHeight="1" hidden="1">
      <c r="B74" s="144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66"/>
      <c r="AD74" s="67"/>
      <c r="AE74" s="67"/>
      <c r="AF74" s="67"/>
      <c r="AG74" s="67"/>
      <c r="AH74" s="68"/>
      <c r="AI74" s="69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8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71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3"/>
    </row>
    <row r="75" spans="2:109" ht="18.75" customHeight="1" hidden="1">
      <c r="B75" s="144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66"/>
      <c r="AD75" s="67"/>
      <c r="AE75" s="67"/>
      <c r="AF75" s="67"/>
      <c r="AG75" s="67"/>
      <c r="AH75" s="68"/>
      <c r="AI75" s="69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8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71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3"/>
    </row>
    <row r="76" spans="2:109" s="21" customFormat="1" ht="24.75" customHeight="1">
      <c r="B76" s="154" t="s">
        <v>306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151" t="s">
        <v>208</v>
      </c>
      <c r="AD76" s="152"/>
      <c r="AE76" s="152"/>
      <c r="AF76" s="152"/>
      <c r="AG76" s="152"/>
      <c r="AH76" s="153"/>
      <c r="AI76" s="155" t="s">
        <v>40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3"/>
      <c r="BD76" s="56">
        <f>BD77+BD95+BD96+BD103</f>
        <v>115000</v>
      </c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f>BZ77+BZ95</f>
        <v>36121.27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95">
        <f>BD76-BZ76</f>
        <v>78878.73000000001</v>
      </c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</row>
    <row r="77" spans="2:109" ht="34.5" customHeight="1">
      <c r="B77" s="144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66" t="s">
        <v>208</v>
      </c>
      <c r="AD77" s="67"/>
      <c r="AE77" s="67"/>
      <c r="AF77" s="67"/>
      <c r="AG77" s="67"/>
      <c r="AH77" s="68"/>
      <c r="AI77" s="69" t="s">
        <v>41</v>
      </c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8"/>
      <c r="BD77" s="55">
        <f>BD78</f>
        <v>55000</v>
      </c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>
        <f>BZ78</f>
        <v>36121.27</v>
      </c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71">
        <f>BD77-BZ77</f>
        <v>18878.730000000003</v>
      </c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3"/>
    </row>
    <row r="78" spans="2:109" ht="34.5" customHeight="1">
      <c r="B78" s="144" t="s">
        <v>472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66" t="s">
        <v>208</v>
      </c>
      <c r="AD78" s="67"/>
      <c r="AE78" s="67"/>
      <c r="AF78" s="67"/>
      <c r="AG78" s="67"/>
      <c r="AH78" s="68"/>
      <c r="AI78" s="69" t="s">
        <v>42</v>
      </c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8"/>
      <c r="BD78" s="55">
        <f>BD82</f>
        <v>55000</v>
      </c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>
        <f>BZ82</f>
        <v>36121.27</v>
      </c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71">
        <f>BD78-BZ78</f>
        <v>18878.730000000003</v>
      </c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3"/>
    </row>
    <row r="79" spans="2:109" ht="14.25" customHeight="1" hidden="1">
      <c r="B79" s="144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66"/>
      <c r="AD79" s="67"/>
      <c r="AE79" s="67"/>
      <c r="AF79" s="67"/>
      <c r="AG79" s="67"/>
      <c r="AH79" s="68"/>
      <c r="AI79" s="69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8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71">
        <f>BD79-BZ79</f>
        <v>0</v>
      </c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3"/>
    </row>
    <row r="80" spans="2:109" ht="15" customHeight="1" hidden="1">
      <c r="B80" s="144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66"/>
      <c r="AD80" s="67"/>
      <c r="AE80" s="67"/>
      <c r="AF80" s="67"/>
      <c r="AG80" s="67"/>
      <c r="AH80" s="68"/>
      <c r="AI80" s="69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8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71">
        <f aca="true" t="shared" si="3" ref="CP80:CP88">BD80-BZ80</f>
        <v>0</v>
      </c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3"/>
    </row>
    <row r="81" spans="2:109" ht="34.5" customHeight="1" hidden="1">
      <c r="B81" s="144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66"/>
      <c r="AD81" s="67"/>
      <c r="AE81" s="67"/>
      <c r="AF81" s="67"/>
      <c r="AG81" s="67"/>
      <c r="AH81" s="68"/>
      <c r="AI81" s="69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8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71">
        <f t="shared" si="3"/>
        <v>0</v>
      </c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3"/>
    </row>
    <row r="82" spans="2:109" ht="81.75" customHeight="1">
      <c r="B82" s="144" t="s">
        <v>516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66" t="s">
        <v>208</v>
      </c>
      <c r="AD82" s="67"/>
      <c r="AE82" s="67"/>
      <c r="AF82" s="67"/>
      <c r="AG82" s="67"/>
      <c r="AH82" s="68"/>
      <c r="AI82" s="69" t="s">
        <v>43</v>
      </c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8"/>
      <c r="BD82" s="55">
        <f>BD83</f>
        <v>55000</v>
      </c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>
        <f>BZ83</f>
        <v>36121.27</v>
      </c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71">
        <f t="shared" si="3"/>
        <v>18878.730000000003</v>
      </c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3"/>
    </row>
    <row r="83" spans="2:109" ht="18.75" customHeight="1">
      <c r="B83" s="144" t="s">
        <v>62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6" t="s">
        <v>208</v>
      </c>
      <c r="AD83" s="67"/>
      <c r="AE83" s="67"/>
      <c r="AF83" s="67"/>
      <c r="AG83" s="67"/>
      <c r="AH83" s="68"/>
      <c r="AI83" s="69" t="s">
        <v>149</v>
      </c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8"/>
      <c r="BD83" s="55">
        <f>BD84</f>
        <v>55000</v>
      </c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>
        <f>BZ84</f>
        <v>36121.27</v>
      </c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71">
        <f t="shared" si="3"/>
        <v>18878.730000000003</v>
      </c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3"/>
    </row>
    <row r="84" spans="2:109" ht="26.25" customHeight="1">
      <c r="B84" s="144" t="s">
        <v>45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66" t="s">
        <v>208</v>
      </c>
      <c r="AD84" s="67"/>
      <c r="AE84" s="67"/>
      <c r="AF84" s="67"/>
      <c r="AG84" s="67"/>
      <c r="AH84" s="68"/>
      <c r="AI84" s="69" t="s">
        <v>44</v>
      </c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8"/>
      <c r="BD84" s="55">
        <f>BD85+BD88+BD91+BD94</f>
        <v>55000</v>
      </c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>
        <f>BZ85+BZ88+BZ91+BZ94+BZ103</f>
        <v>36121.27</v>
      </c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71">
        <f t="shared" si="3"/>
        <v>18878.730000000003</v>
      </c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3"/>
    </row>
    <row r="85" spans="2:109" ht="22.5" customHeight="1">
      <c r="B85" s="144" t="s">
        <v>363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66" t="s">
        <v>208</v>
      </c>
      <c r="AD85" s="67"/>
      <c r="AE85" s="67"/>
      <c r="AF85" s="67"/>
      <c r="AG85" s="67"/>
      <c r="AH85" s="68"/>
      <c r="AI85" s="69" t="s">
        <v>46</v>
      </c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8"/>
      <c r="BD85" s="55">
        <v>1500</v>
      </c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>
        <v>0</v>
      </c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71">
        <f t="shared" si="3"/>
        <v>1500</v>
      </c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3"/>
    </row>
    <row r="86" spans="2:109" ht="18.75" customHeight="1" hidden="1">
      <c r="B86" s="144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66"/>
      <c r="AD86" s="67"/>
      <c r="AE86" s="67"/>
      <c r="AF86" s="67"/>
      <c r="AG86" s="67"/>
      <c r="AH86" s="68"/>
      <c r="AI86" s="69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8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71">
        <f t="shared" si="3"/>
        <v>0</v>
      </c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3"/>
    </row>
    <row r="87" spans="2:109" ht="18.75" customHeight="1" hidden="1">
      <c r="B87" s="144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66"/>
      <c r="AD87" s="67"/>
      <c r="AE87" s="67"/>
      <c r="AF87" s="67"/>
      <c r="AG87" s="67"/>
      <c r="AH87" s="68"/>
      <c r="AI87" s="69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8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71">
        <f t="shared" si="3"/>
        <v>0</v>
      </c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3"/>
    </row>
    <row r="88" spans="2:109" ht="13.5" customHeight="1">
      <c r="B88" s="144" t="s">
        <v>48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66" t="s">
        <v>208</v>
      </c>
      <c r="AD88" s="67"/>
      <c r="AE88" s="67"/>
      <c r="AF88" s="67"/>
      <c r="AG88" s="67"/>
      <c r="AH88" s="68"/>
      <c r="AI88" s="69" t="s">
        <v>47</v>
      </c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8"/>
      <c r="BD88" s="55">
        <v>2500</v>
      </c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>
        <v>0</v>
      </c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71">
        <f t="shared" si="3"/>
        <v>2500</v>
      </c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3"/>
    </row>
    <row r="89" spans="2:109" ht="18.75" customHeight="1" hidden="1">
      <c r="B89" s="144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66"/>
      <c r="AD89" s="67"/>
      <c r="AE89" s="67"/>
      <c r="AF89" s="67"/>
      <c r="AG89" s="67"/>
      <c r="AH89" s="68"/>
      <c r="AI89" s="69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8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71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3"/>
    </row>
    <row r="90" spans="2:109" ht="18.75" customHeight="1" hidden="1">
      <c r="B90" s="144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66"/>
      <c r="AD90" s="67"/>
      <c r="AE90" s="67"/>
      <c r="AF90" s="67"/>
      <c r="AG90" s="67"/>
      <c r="AH90" s="68"/>
      <c r="AI90" s="69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8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71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3"/>
    </row>
    <row r="91" spans="2:109" ht="12" customHeight="1">
      <c r="B91" s="144" t="s">
        <v>50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66" t="s">
        <v>208</v>
      </c>
      <c r="AD91" s="67"/>
      <c r="AE91" s="67"/>
      <c r="AF91" s="67"/>
      <c r="AG91" s="67"/>
      <c r="AH91" s="68"/>
      <c r="AI91" s="69" t="s">
        <v>49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8"/>
      <c r="BD91" s="55">
        <v>20000</v>
      </c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>
        <v>1821.27</v>
      </c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71">
        <f>BD91-BZ91</f>
        <v>18178.73</v>
      </c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3"/>
    </row>
    <row r="92" spans="2:109" ht="18.75" customHeight="1" hidden="1">
      <c r="B92" s="144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66"/>
      <c r="AD92" s="67"/>
      <c r="AE92" s="67"/>
      <c r="AF92" s="67"/>
      <c r="AG92" s="67"/>
      <c r="AH92" s="68"/>
      <c r="AI92" s="69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8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71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3"/>
    </row>
    <row r="93" spans="2:109" ht="18.75" customHeight="1" hidden="1">
      <c r="B93" s="144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66"/>
      <c r="AD93" s="67"/>
      <c r="AE93" s="67"/>
      <c r="AF93" s="67"/>
      <c r="AG93" s="67"/>
      <c r="AH93" s="68"/>
      <c r="AI93" s="69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8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71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3"/>
    </row>
    <row r="94" spans="2:109" ht="12" customHeight="1">
      <c r="B94" s="144" t="s">
        <v>50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66" t="s">
        <v>208</v>
      </c>
      <c r="AD94" s="67"/>
      <c r="AE94" s="67"/>
      <c r="AF94" s="67"/>
      <c r="AG94" s="67"/>
      <c r="AH94" s="68"/>
      <c r="AI94" s="69" t="s">
        <v>549</v>
      </c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8"/>
      <c r="BD94" s="150">
        <v>31000</v>
      </c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55">
        <v>31000</v>
      </c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71">
        <f>BD94-BZ94</f>
        <v>0</v>
      </c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3"/>
    </row>
    <row r="95" spans="2:109" ht="12" customHeight="1">
      <c r="B95" s="144" t="s">
        <v>50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66" t="s">
        <v>208</v>
      </c>
      <c r="AD95" s="67"/>
      <c r="AE95" s="67"/>
      <c r="AF95" s="67"/>
      <c r="AG95" s="67"/>
      <c r="AH95" s="68"/>
      <c r="AI95" s="69" t="s">
        <v>569</v>
      </c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8"/>
      <c r="BD95" s="150">
        <v>8200</v>
      </c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71">
        <f>BD95-BZ95</f>
        <v>8200</v>
      </c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3"/>
    </row>
    <row r="96" spans="2:109" ht="45.75" customHeight="1">
      <c r="B96" s="144" t="s">
        <v>473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66" t="s">
        <v>208</v>
      </c>
      <c r="AD96" s="67"/>
      <c r="AE96" s="67"/>
      <c r="AF96" s="67"/>
      <c r="AG96" s="67"/>
      <c r="AH96" s="68"/>
      <c r="AI96" s="69" t="s">
        <v>51</v>
      </c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8"/>
      <c r="BD96" s="55">
        <f>BD97</f>
        <v>5000</v>
      </c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 t="str">
        <f>BZ97</f>
        <v>-</v>
      </c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71">
        <f>BD96</f>
        <v>5000</v>
      </c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3"/>
    </row>
    <row r="97" spans="2:109" ht="90.75" customHeight="1">
      <c r="B97" s="144" t="s">
        <v>458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66" t="s">
        <v>208</v>
      </c>
      <c r="AD97" s="67"/>
      <c r="AE97" s="67"/>
      <c r="AF97" s="67"/>
      <c r="AG97" s="67"/>
      <c r="AH97" s="68"/>
      <c r="AI97" s="69" t="s">
        <v>52</v>
      </c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8"/>
      <c r="BD97" s="55">
        <f>BD98</f>
        <v>5000</v>
      </c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 t="str">
        <f>BZ99</f>
        <v>-</v>
      </c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71">
        <f>BD97</f>
        <v>5000</v>
      </c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3"/>
    </row>
    <row r="98" spans="2:109" s="26" customFormat="1" ht="35.25" customHeight="1">
      <c r="B98" s="144" t="s">
        <v>515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6" t="s">
        <v>208</v>
      </c>
      <c r="AD98" s="67"/>
      <c r="AE98" s="67"/>
      <c r="AF98" s="67"/>
      <c r="AG98" s="67"/>
      <c r="AH98" s="68"/>
      <c r="AI98" s="69" t="s">
        <v>351</v>
      </c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8"/>
      <c r="BD98" s="52">
        <f>BD99</f>
        <v>5000</v>
      </c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4"/>
      <c r="BZ98" s="52" t="str">
        <f>BZ99</f>
        <v>-</v>
      </c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4"/>
      <c r="CP98" s="71">
        <f>BD98</f>
        <v>5000</v>
      </c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3"/>
    </row>
    <row r="99" spans="2:109" ht="33.75" customHeight="1">
      <c r="B99" s="144" t="s">
        <v>29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66" t="s">
        <v>208</v>
      </c>
      <c r="AD99" s="67"/>
      <c r="AE99" s="67"/>
      <c r="AF99" s="67"/>
      <c r="AG99" s="67"/>
      <c r="AH99" s="68"/>
      <c r="AI99" s="69" t="s">
        <v>53</v>
      </c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8"/>
      <c r="BD99" s="55">
        <f>BD100</f>
        <v>5000</v>
      </c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 t="s">
        <v>307</v>
      </c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71">
        <f>BD99</f>
        <v>5000</v>
      </c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3"/>
    </row>
    <row r="100" spans="2:109" ht="33" customHeight="1">
      <c r="B100" s="144" t="s">
        <v>242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66" t="s">
        <v>208</v>
      </c>
      <c r="AD100" s="67"/>
      <c r="AE100" s="67"/>
      <c r="AF100" s="67"/>
      <c r="AG100" s="67"/>
      <c r="AH100" s="68"/>
      <c r="AI100" s="69" t="s">
        <v>54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8"/>
      <c r="BD100" s="55">
        <v>5000</v>
      </c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 t="s">
        <v>307</v>
      </c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71">
        <f>BD100</f>
        <v>5000</v>
      </c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/>
    </row>
    <row r="101" spans="2:109" ht="18.75" customHeight="1" hidden="1">
      <c r="B101" s="144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66"/>
      <c r="AD101" s="67"/>
      <c r="AE101" s="67"/>
      <c r="AF101" s="67"/>
      <c r="AG101" s="67"/>
      <c r="AH101" s="68"/>
      <c r="AI101" s="69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8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71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3"/>
    </row>
    <row r="102" spans="2:109" ht="18.75" customHeight="1" hidden="1">
      <c r="B102" s="144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66"/>
      <c r="AD102" s="67"/>
      <c r="AE102" s="67"/>
      <c r="AF102" s="67"/>
      <c r="AG102" s="67"/>
      <c r="AH102" s="68"/>
      <c r="AI102" s="69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8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71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3"/>
    </row>
    <row r="103" spans="2:109" ht="47.25" customHeight="1">
      <c r="B103" s="144" t="s">
        <v>517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6" t="s">
        <v>208</v>
      </c>
      <c r="AD103" s="67"/>
      <c r="AE103" s="67"/>
      <c r="AF103" s="67"/>
      <c r="AG103" s="67"/>
      <c r="AH103" s="68"/>
      <c r="AI103" s="69" t="s">
        <v>55</v>
      </c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8"/>
      <c r="BD103" s="55">
        <f>BD104</f>
        <v>46800</v>
      </c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>
        <f>BZ104</f>
        <v>3300</v>
      </c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71">
        <f>BD103-BZ103</f>
        <v>43500</v>
      </c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3"/>
    </row>
    <row r="104" spans="2:109" ht="102" customHeight="1">
      <c r="B104" s="144" t="s">
        <v>518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66" t="s">
        <v>208</v>
      </c>
      <c r="AD104" s="67"/>
      <c r="AE104" s="67"/>
      <c r="AF104" s="67"/>
      <c r="AG104" s="67"/>
      <c r="AH104" s="68"/>
      <c r="AI104" s="69" t="s">
        <v>56</v>
      </c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8"/>
      <c r="BD104" s="55">
        <f>BD107</f>
        <v>46800</v>
      </c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>
        <f>BZ107</f>
        <v>3300</v>
      </c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71">
        <f>BD104-BZ104</f>
        <v>43500</v>
      </c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3"/>
    </row>
    <row r="105" spans="2:109" s="26" customFormat="1" ht="35.25" customHeight="1">
      <c r="B105" s="144" t="s">
        <v>515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66" t="s">
        <v>208</v>
      </c>
      <c r="AD105" s="67"/>
      <c r="AE105" s="67"/>
      <c r="AF105" s="67"/>
      <c r="AG105" s="67"/>
      <c r="AH105" s="68"/>
      <c r="AI105" s="69" t="s">
        <v>352</v>
      </c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8"/>
      <c r="BD105" s="52">
        <f>BD106</f>
        <v>46800</v>
      </c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4"/>
      <c r="BZ105" s="52">
        <f>BZ106</f>
        <v>3300</v>
      </c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4"/>
      <c r="CP105" s="71">
        <f>BD105-BZ105</f>
        <v>43500</v>
      </c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3"/>
    </row>
    <row r="106" spans="2:109" ht="34.5" customHeight="1">
      <c r="B106" s="144" t="s">
        <v>29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66" t="s">
        <v>208</v>
      </c>
      <c r="AD106" s="67"/>
      <c r="AE106" s="67"/>
      <c r="AF106" s="67"/>
      <c r="AG106" s="67"/>
      <c r="AH106" s="68"/>
      <c r="AI106" s="69" t="s">
        <v>57</v>
      </c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8"/>
      <c r="BD106" s="55">
        <f>BD107</f>
        <v>46800</v>
      </c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>
        <f>BZ107</f>
        <v>3300</v>
      </c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71">
        <f>BD106-BZ106</f>
        <v>43500</v>
      </c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3"/>
    </row>
    <row r="107" spans="2:109" ht="36" customHeight="1">
      <c r="B107" s="144" t="s">
        <v>242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66" t="s">
        <v>208</v>
      </c>
      <c r="AD107" s="67"/>
      <c r="AE107" s="67"/>
      <c r="AF107" s="67"/>
      <c r="AG107" s="67"/>
      <c r="AH107" s="68"/>
      <c r="AI107" s="69" t="s">
        <v>58</v>
      </c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8"/>
      <c r="BD107" s="55">
        <v>46800</v>
      </c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>
        <v>3300</v>
      </c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71">
        <f>BD107-BZ107</f>
        <v>43500</v>
      </c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3"/>
    </row>
    <row r="108" spans="2:109" ht="18.75" customHeight="1" hidden="1">
      <c r="B108" s="144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66"/>
      <c r="AD108" s="67"/>
      <c r="AE108" s="67"/>
      <c r="AF108" s="67"/>
      <c r="AG108" s="67"/>
      <c r="AH108" s="68"/>
      <c r="AI108" s="69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8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71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3"/>
    </row>
    <row r="109" spans="2:109" ht="24" customHeight="1" hidden="1">
      <c r="B109" s="144" t="s">
        <v>481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6" t="s">
        <v>208</v>
      </c>
      <c r="AD109" s="67"/>
      <c r="AE109" s="67"/>
      <c r="AF109" s="67"/>
      <c r="AG109" s="67"/>
      <c r="AH109" s="68"/>
      <c r="AI109" s="69" t="s">
        <v>409</v>
      </c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8"/>
      <c r="BD109" s="55" t="str">
        <f>BD110</f>
        <v>-</v>
      </c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 t="s">
        <v>307</v>
      </c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71" t="e">
        <f>BD109-BZ109</f>
        <v>#VALUE!</v>
      </c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3"/>
    </row>
    <row r="110" spans="2:109" ht="80.25" customHeight="1" hidden="1">
      <c r="B110" s="144" t="s">
        <v>459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66" t="s">
        <v>208</v>
      </c>
      <c r="AD110" s="67"/>
      <c r="AE110" s="67"/>
      <c r="AF110" s="67"/>
      <c r="AG110" s="67"/>
      <c r="AH110" s="68"/>
      <c r="AI110" s="69" t="s">
        <v>408</v>
      </c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8"/>
      <c r="BD110" s="55" t="str">
        <f>BD111</f>
        <v>-</v>
      </c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 t="s">
        <v>307</v>
      </c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71" t="e">
        <f>BD110-BZ110</f>
        <v>#VALUE!</v>
      </c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3"/>
    </row>
    <row r="111" spans="2:109" ht="18" customHeight="1" hidden="1">
      <c r="B111" s="144" t="s">
        <v>364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66" t="s">
        <v>208</v>
      </c>
      <c r="AD111" s="67"/>
      <c r="AE111" s="67"/>
      <c r="AF111" s="67"/>
      <c r="AG111" s="67"/>
      <c r="AH111" s="68"/>
      <c r="AI111" s="69" t="s">
        <v>283</v>
      </c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8"/>
      <c r="BD111" s="55" t="str">
        <f>BD112</f>
        <v>-</v>
      </c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 t="s">
        <v>307</v>
      </c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71" t="e">
        <f>BD111-BZ111</f>
        <v>#VALUE!</v>
      </c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3"/>
    </row>
    <row r="112" spans="2:109" ht="18.75" customHeight="1" hidden="1">
      <c r="B112" s="144" t="s">
        <v>327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66" t="s">
        <v>208</v>
      </c>
      <c r="AD112" s="67"/>
      <c r="AE112" s="67"/>
      <c r="AF112" s="67"/>
      <c r="AG112" s="67"/>
      <c r="AH112" s="68"/>
      <c r="AI112" s="69" t="s">
        <v>282</v>
      </c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8"/>
      <c r="BD112" s="55" t="str">
        <f>BD113</f>
        <v>-</v>
      </c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 t="s">
        <v>307</v>
      </c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71" t="e">
        <f>BD112-BZ112</f>
        <v>#VALUE!</v>
      </c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3"/>
    </row>
    <row r="113" spans="2:109" ht="18.75" customHeight="1" hidden="1">
      <c r="B113" s="144" t="s">
        <v>292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66" t="s">
        <v>208</v>
      </c>
      <c r="AD113" s="67"/>
      <c r="AE113" s="67"/>
      <c r="AF113" s="67"/>
      <c r="AG113" s="67"/>
      <c r="AH113" s="68"/>
      <c r="AI113" s="69" t="s">
        <v>171</v>
      </c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8"/>
      <c r="BD113" s="55" t="s">
        <v>307</v>
      </c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 t="s">
        <v>307</v>
      </c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71" t="e">
        <f>BD113-BZ113</f>
        <v>#VALUE!</v>
      </c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3"/>
    </row>
    <row r="114" spans="2:109" ht="18.75" customHeight="1" hidden="1">
      <c r="B114" s="144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6"/>
      <c r="AD114" s="67"/>
      <c r="AE114" s="67"/>
      <c r="AF114" s="67"/>
      <c r="AG114" s="67"/>
      <c r="AH114" s="68"/>
      <c r="AI114" s="69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8"/>
      <c r="BD114" s="52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4"/>
      <c r="BZ114" s="52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4"/>
      <c r="CP114" s="71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3"/>
    </row>
    <row r="115" spans="2:109" ht="93.75" customHeight="1" hidden="1">
      <c r="B115" s="144" t="s">
        <v>490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66" t="s">
        <v>208</v>
      </c>
      <c r="AD115" s="67"/>
      <c r="AE115" s="67"/>
      <c r="AF115" s="67"/>
      <c r="AG115" s="67"/>
      <c r="AH115" s="68"/>
      <c r="AI115" s="69" t="s">
        <v>489</v>
      </c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8"/>
      <c r="BD115" s="55" t="str">
        <f>BD117</f>
        <v>-</v>
      </c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 t="str">
        <f>BZ117</f>
        <v>-</v>
      </c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71" t="s">
        <v>307</v>
      </c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3"/>
    </row>
    <row r="116" spans="2:109" ht="107.25" customHeight="1" hidden="1">
      <c r="B116" s="144" t="s">
        <v>252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66" t="s">
        <v>208</v>
      </c>
      <c r="AD116" s="67"/>
      <c r="AE116" s="67"/>
      <c r="AF116" s="67"/>
      <c r="AG116" s="67"/>
      <c r="AH116" s="68"/>
      <c r="AI116" s="69" t="s">
        <v>284</v>
      </c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8"/>
      <c r="BD116" s="55" t="str">
        <f>BD117</f>
        <v>-</v>
      </c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 t="str">
        <f>BZ117</f>
        <v>-</v>
      </c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71" t="s">
        <v>307</v>
      </c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3"/>
    </row>
    <row r="117" spans="2:109" ht="18.75" customHeight="1" hidden="1">
      <c r="B117" s="144" t="s">
        <v>327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66" t="s">
        <v>208</v>
      </c>
      <c r="AD117" s="67"/>
      <c r="AE117" s="67"/>
      <c r="AF117" s="67"/>
      <c r="AG117" s="67"/>
      <c r="AH117" s="68"/>
      <c r="AI117" s="69" t="s">
        <v>488</v>
      </c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8"/>
      <c r="BD117" s="55" t="str">
        <f>BD118</f>
        <v>-</v>
      </c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 t="str">
        <f>BZ118</f>
        <v>-</v>
      </c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71" t="s">
        <v>307</v>
      </c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3"/>
    </row>
    <row r="118" spans="2:109" ht="18.75" customHeight="1" hidden="1">
      <c r="B118" s="144" t="s">
        <v>292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66" t="s">
        <v>208</v>
      </c>
      <c r="AD118" s="67"/>
      <c r="AE118" s="67"/>
      <c r="AF118" s="67"/>
      <c r="AG118" s="67"/>
      <c r="AH118" s="68"/>
      <c r="AI118" s="69" t="s">
        <v>487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8"/>
      <c r="BD118" s="55" t="s">
        <v>307</v>
      </c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 t="s">
        <v>307</v>
      </c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71" t="s">
        <v>307</v>
      </c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3"/>
    </row>
    <row r="119" spans="2:109" ht="18.75" customHeight="1">
      <c r="B119" s="154" t="s">
        <v>297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2"/>
      <c r="AC119" s="151" t="s">
        <v>208</v>
      </c>
      <c r="AD119" s="152"/>
      <c r="AE119" s="152"/>
      <c r="AF119" s="152"/>
      <c r="AG119" s="152"/>
      <c r="AH119" s="153"/>
      <c r="AI119" s="155" t="s">
        <v>453</v>
      </c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3"/>
      <c r="BD119" s="56">
        <f>BD120</f>
        <v>173300</v>
      </c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>
        <f>BZ120</f>
        <v>31569.260000000002</v>
      </c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95">
        <f aca="true" t="shared" si="4" ref="CP119:CP126">BD119-BZ119</f>
        <v>141730.74</v>
      </c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7"/>
    </row>
    <row r="120" spans="2:109" s="21" customFormat="1" ht="23.25" customHeight="1">
      <c r="B120" s="154" t="s">
        <v>519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2"/>
      <c r="AC120" s="151" t="s">
        <v>208</v>
      </c>
      <c r="AD120" s="152"/>
      <c r="AE120" s="152"/>
      <c r="AF120" s="152"/>
      <c r="AG120" s="152"/>
      <c r="AH120" s="153"/>
      <c r="AI120" s="155" t="s">
        <v>63</v>
      </c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3"/>
      <c r="BD120" s="56">
        <f>BD122</f>
        <v>173300</v>
      </c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>
        <f>BZ122</f>
        <v>31569.260000000002</v>
      </c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95">
        <f t="shared" si="4"/>
        <v>141730.74</v>
      </c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7"/>
    </row>
    <row r="121" spans="2:109" ht="34.5" customHeight="1">
      <c r="B121" s="144" t="s">
        <v>527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66" t="s">
        <v>208</v>
      </c>
      <c r="AD121" s="67"/>
      <c r="AE121" s="67"/>
      <c r="AF121" s="67"/>
      <c r="AG121" s="67"/>
      <c r="AH121" s="68"/>
      <c r="AI121" s="69" t="s">
        <v>529</v>
      </c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8"/>
      <c r="BD121" s="55">
        <f>BD122</f>
        <v>173300</v>
      </c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>
        <f>BZ122</f>
        <v>31569.260000000002</v>
      </c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71">
        <f>BD121-BZ121</f>
        <v>141730.74</v>
      </c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3"/>
    </row>
    <row r="122" spans="2:109" ht="17.25" customHeight="1">
      <c r="B122" s="144" t="s">
        <v>526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66" t="s">
        <v>208</v>
      </c>
      <c r="AD122" s="67"/>
      <c r="AE122" s="67"/>
      <c r="AF122" s="67"/>
      <c r="AG122" s="67"/>
      <c r="AH122" s="68"/>
      <c r="AI122" s="69" t="s">
        <v>64</v>
      </c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8"/>
      <c r="BD122" s="55">
        <f>BD123</f>
        <v>173300</v>
      </c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>
        <f>BZ123</f>
        <v>31569.260000000002</v>
      </c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71">
        <f t="shared" si="4"/>
        <v>141730.74</v>
      </c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3"/>
    </row>
    <row r="123" spans="2:109" ht="79.5" customHeight="1">
      <c r="B123" s="144" t="s">
        <v>167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66" t="s">
        <v>208</v>
      </c>
      <c r="AD123" s="67"/>
      <c r="AE123" s="67"/>
      <c r="AF123" s="67"/>
      <c r="AG123" s="67"/>
      <c r="AH123" s="68"/>
      <c r="AI123" s="69" t="s">
        <v>65</v>
      </c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8"/>
      <c r="BD123" s="55">
        <f>BD124</f>
        <v>173300</v>
      </c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>
        <f>BZ124</f>
        <v>31569.260000000002</v>
      </c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71">
        <f t="shared" si="4"/>
        <v>141730.74</v>
      </c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3"/>
    </row>
    <row r="124" spans="2:109" ht="69.75" customHeight="1">
      <c r="B124" s="144" t="s">
        <v>59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66" t="s">
        <v>208</v>
      </c>
      <c r="AD124" s="67"/>
      <c r="AE124" s="67"/>
      <c r="AF124" s="67"/>
      <c r="AG124" s="67"/>
      <c r="AH124" s="68"/>
      <c r="AI124" s="69" t="s">
        <v>66</v>
      </c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8"/>
      <c r="BD124" s="55">
        <f>BD125</f>
        <v>173300</v>
      </c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>
        <f>BZ125</f>
        <v>31569.260000000002</v>
      </c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71">
        <f t="shared" si="4"/>
        <v>141730.74</v>
      </c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3"/>
    </row>
    <row r="125" spans="2:109" ht="36.75" customHeight="1">
      <c r="B125" s="144" t="s">
        <v>513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66" t="s">
        <v>208</v>
      </c>
      <c r="AD125" s="67"/>
      <c r="AE125" s="67"/>
      <c r="AF125" s="67"/>
      <c r="AG125" s="67"/>
      <c r="AH125" s="68"/>
      <c r="AI125" s="69" t="s">
        <v>67</v>
      </c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8"/>
      <c r="BD125" s="55">
        <f>BD126+BD127</f>
        <v>173300</v>
      </c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>
        <f>BZ126+BZ127</f>
        <v>31569.260000000002</v>
      </c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71">
        <f t="shared" si="4"/>
        <v>141730.74</v>
      </c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3"/>
    </row>
    <row r="126" spans="2:109" ht="26.25" customHeight="1">
      <c r="B126" s="144" t="s">
        <v>16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66" t="s">
        <v>208</v>
      </c>
      <c r="AD126" s="67"/>
      <c r="AE126" s="67"/>
      <c r="AF126" s="67"/>
      <c r="AG126" s="67"/>
      <c r="AH126" s="68"/>
      <c r="AI126" s="69" t="s">
        <v>68</v>
      </c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8"/>
      <c r="BD126" s="55">
        <v>133100</v>
      </c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>
        <v>25174.56</v>
      </c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71">
        <f t="shared" si="4"/>
        <v>107925.44</v>
      </c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3"/>
    </row>
    <row r="127" spans="2:109" ht="57.75" customHeight="1">
      <c r="B127" s="144" t="s">
        <v>19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66" t="s">
        <v>208</v>
      </c>
      <c r="AD127" s="67"/>
      <c r="AE127" s="67"/>
      <c r="AF127" s="67"/>
      <c r="AG127" s="67"/>
      <c r="AH127" s="68"/>
      <c r="AI127" s="69" t="s">
        <v>69</v>
      </c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8"/>
      <c r="BD127" s="55">
        <v>40200</v>
      </c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>
        <v>6394.7</v>
      </c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71">
        <f>BD127-BZ127</f>
        <v>33805.3</v>
      </c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3"/>
    </row>
    <row r="128" spans="2:109" ht="25.5" customHeight="1" hidden="1">
      <c r="B128" s="144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66"/>
      <c r="AD128" s="67"/>
      <c r="AE128" s="67"/>
      <c r="AF128" s="67"/>
      <c r="AG128" s="67"/>
      <c r="AH128" s="68"/>
      <c r="AI128" s="69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8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71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3"/>
    </row>
    <row r="129" spans="2:109" ht="25.5" customHeight="1" hidden="1">
      <c r="B129" s="144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66"/>
      <c r="AD129" s="67"/>
      <c r="AE129" s="67"/>
      <c r="AF129" s="67"/>
      <c r="AG129" s="67"/>
      <c r="AH129" s="68"/>
      <c r="AI129" s="69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8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71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3"/>
    </row>
    <row r="130" spans="2:109" ht="25.5" customHeight="1" hidden="1">
      <c r="B130" s="144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66"/>
      <c r="AD130" s="67"/>
      <c r="AE130" s="67"/>
      <c r="AF130" s="67"/>
      <c r="AG130" s="67"/>
      <c r="AH130" s="68"/>
      <c r="AI130" s="69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8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71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3"/>
    </row>
    <row r="131" spans="2:109" ht="36.75" customHeight="1" hidden="1">
      <c r="B131" s="144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66"/>
      <c r="AD131" s="67"/>
      <c r="AE131" s="67"/>
      <c r="AF131" s="67"/>
      <c r="AG131" s="67"/>
      <c r="AH131" s="68"/>
      <c r="AI131" s="69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8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71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3"/>
    </row>
    <row r="132" spans="2:109" ht="18.75" customHeight="1" hidden="1">
      <c r="B132" s="144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66"/>
      <c r="AD132" s="67"/>
      <c r="AE132" s="67"/>
      <c r="AF132" s="67"/>
      <c r="AG132" s="67"/>
      <c r="AH132" s="68"/>
      <c r="AI132" s="69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8"/>
      <c r="BD132" s="52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4"/>
      <c r="BZ132" s="52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4"/>
      <c r="CP132" s="71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3"/>
    </row>
    <row r="133" spans="2:109" ht="18.75" customHeight="1" hidden="1">
      <c r="B133" s="144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9"/>
      <c r="AC133" s="66"/>
      <c r="AD133" s="67"/>
      <c r="AE133" s="67"/>
      <c r="AF133" s="67"/>
      <c r="AG133" s="67"/>
      <c r="AH133" s="68"/>
      <c r="AI133" s="69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8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71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3"/>
    </row>
    <row r="134" spans="2:109" ht="12" customHeight="1" hidden="1">
      <c r="B134" s="144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6"/>
      <c r="AD134" s="67"/>
      <c r="AE134" s="67"/>
      <c r="AF134" s="67"/>
      <c r="AG134" s="67"/>
      <c r="AH134" s="68"/>
      <c r="AI134" s="69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8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71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3"/>
    </row>
    <row r="135" spans="2:109" ht="18.75" customHeight="1" hidden="1">
      <c r="B135" s="144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6"/>
      <c r="AD135" s="67"/>
      <c r="AE135" s="67"/>
      <c r="AF135" s="67"/>
      <c r="AG135" s="67"/>
      <c r="AH135" s="68"/>
      <c r="AI135" s="69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8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71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3"/>
    </row>
    <row r="136" spans="2:109" ht="18.75" customHeight="1" hidden="1">
      <c r="B136" s="144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66"/>
      <c r="AD136" s="67"/>
      <c r="AE136" s="67"/>
      <c r="AF136" s="67"/>
      <c r="AG136" s="67"/>
      <c r="AH136" s="68"/>
      <c r="AI136" s="69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8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71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3"/>
    </row>
    <row r="137" spans="2:109" ht="18.75" customHeight="1" hidden="1">
      <c r="B137" s="144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6"/>
      <c r="AD137" s="67"/>
      <c r="AE137" s="67"/>
      <c r="AF137" s="67"/>
      <c r="AG137" s="67"/>
      <c r="AH137" s="68"/>
      <c r="AI137" s="69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8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71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3"/>
    </row>
    <row r="138" spans="2:109" ht="18.75" customHeight="1" hidden="1">
      <c r="B138" s="144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66"/>
      <c r="AD138" s="67"/>
      <c r="AE138" s="67"/>
      <c r="AF138" s="67"/>
      <c r="AG138" s="67"/>
      <c r="AH138" s="68"/>
      <c r="AI138" s="69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8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71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3"/>
    </row>
    <row r="139" spans="2:109" ht="26.25" customHeight="1" hidden="1">
      <c r="B139" s="144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66"/>
      <c r="AD139" s="67"/>
      <c r="AE139" s="67"/>
      <c r="AF139" s="67"/>
      <c r="AG139" s="67"/>
      <c r="AH139" s="68"/>
      <c r="AI139" s="69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8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71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3"/>
    </row>
    <row r="140" spans="2:109" ht="26.25" customHeight="1">
      <c r="B140" s="154" t="s">
        <v>373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2"/>
      <c r="AC140" s="151" t="s">
        <v>208</v>
      </c>
      <c r="AD140" s="152"/>
      <c r="AE140" s="152"/>
      <c r="AF140" s="152"/>
      <c r="AG140" s="152"/>
      <c r="AH140" s="153"/>
      <c r="AI140" s="155" t="s">
        <v>70</v>
      </c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3"/>
      <c r="BD140" s="49">
        <f>BD141</f>
        <v>29000</v>
      </c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1"/>
      <c r="BZ140" s="49">
        <f>BZ141</f>
        <v>0</v>
      </c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1"/>
      <c r="CP140" s="95">
        <f>BD140-BZ140</f>
        <v>29000</v>
      </c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7"/>
    </row>
    <row r="141" spans="2:109" s="21" customFormat="1" ht="46.5" customHeight="1">
      <c r="B141" s="154" t="s">
        <v>520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2"/>
      <c r="AC141" s="151" t="s">
        <v>208</v>
      </c>
      <c r="AD141" s="152"/>
      <c r="AE141" s="152"/>
      <c r="AF141" s="152"/>
      <c r="AG141" s="152"/>
      <c r="AH141" s="153"/>
      <c r="AI141" s="155" t="s">
        <v>71</v>
      </c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3"/>
      <c r="BD141" s="49">
        <f>BD142+BD167</f>
        <v>29000</v>
      </c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1"/>
      <c r="BZ141" s="49">
        <f>BZ142</f>
        <v>0</v>
      </c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1"/>
      <c r="CP141" s="95">
        <f>BD141-BZ141</f>
        <v>29000</v>
      </c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7"/>
    </row>
    <row r="142" spans="2:109" ht="66.75" customHeight="1">
      <c r="B142" s="144" t="s">
        <v>2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66" t="s">
        <v>208</v>
      </c>
      <c r="AD142" s="67"/>
      <c r="AE142" s="67"/>
      <c r="AF142" s="67"/>
      <c r="AG142" s="67"/>
      <c r="AH142" s="68"/>
      <c r="AI142" s="69" t="s">
        <v>72</v>
      </c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8"/>
      <c r="BD142" s="55">
        <f>BD143+BD155</f>
        <v>24000</v>
      </c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>
        <f>BZ155</f>
        <v>0</v>
      </c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95">
        <f>BD142-BZ142</f>
        <v>24000</v>
      </c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7"/>
    </row>
    <row r="143" spans="2:109" ht="24" customHeight="1">
      <c r="B143" s="144" t="s">
        <v>474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66" t="s">
        <v>208</v>
      </c>
      <c r="AD143" s="67"/>
      <c r="AE143" s="67"/>
      <c r="AF143" s="67"/>
      <c r="AG143" s="67"/>
      <c r="AH143" s="68"/>
      <c r="AI143" s="69" t="s">
        <v>73</v>
      </c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8"/>
      <c r="BD143" s="55">
        <f>BD144</f>
        <v>10000</v>
      </c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 t="str">
        <f>BZ144</f>
        <v>-</v>
      </c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71">
        <f>BD143</f>
        <v>10000</v>
      </c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3"/>
    </row>
    <row r="144" spans="2:109" ht="113.25" customHeight="1">
      <c r="B144" s="144" t="s">
        <v>174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66" t="s">
        <v>208</v>
      </c>
      <c r="AD144" s="67"/>
      <c r="AE144" s="67"/>
      <c r="AF144" s="67"/>
      <c r="AG144" s="67"/>
      <c r="AH144" s="68"/>
      <c r="AI144" s="69" t="s">
        <v>74</v>
      </c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8"/>
      <c r="BD144" s="55">
        <f>BD145</f>
        <v>10000</v>
      </c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 t="str">
        <f>BZ145</f>
        <v>-</v>
      </c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71">
        <f>BD144</f>
        <v>10000</v>
      </c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3"/>
    </row>
    <row r="145" spans="2:109" ht="35.25" customHeight="1">
      <c r="B145" s="144" t="s">
        <v>515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66" t="s">
        <v>208</v>
      </c>
      <c r="AD145" s="67"/>
      <c r="AE145" s="67"/>
      <c r="AF145" s="67"/>
      <c r="AG145" s="67"/>
      <c r="AH145" s="68"/>
      <c r="AI145" s="69" t="s">
        <v>75</v>
      </c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8"/>
      <c r="BD145" s="55">
        <f>BD149</f>
        <v>10000</v>
      </c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 t="str">
        <f>BZ147</f>
        <v>-</v>
      </c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71">
        <f>BD145</f>
        <v>10000</v>
      </c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3"/>
    </row>
    <row r="146" spans="2:109" ht="12" hidden="1">
      <c r="B146" s="144" t="s">
        <v>327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66" t="s">
        <v>208</v>
      </c>
      <c r="AD146" s="67"/>
      <c r="AE146" s="67"/>
      <c r="AF146" s="67"/>
      <c r="AG146" s="67"/>
      <c r="AH146" s="68"/>
      <c r="AI146" s="69" t="s">
        <v>468</v>
      </c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8"/>
      <c r="BD146" s="55" t="str">
        <f>BD147</f>
        <v>-</v>
      </c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 t="str">
        <f>BZ147</f>
        <v>-</v>
      </c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71" t="s">
        <v>307</v>
      </c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3"/>
    </row>
    <row r="147" spans="2:109" ht="35.25" customHeight="1" hidden="1">
      <c r="B147" s="144" t="s">
        <v>279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66" t="s">
        <v>208</v>
      </c>
      <c r="AD147" s="67"/>
      <c r="AE147" s="67"/>
      <c r="AF147" s="67"/>
      <c r="AG147" s="67"/>
      <c r="AH147" s="68"/>
      <c r="AI147" s="69" t="s">
        <v>152</v>
      </c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8"/>
      <c r="BD147" s="55" t="str">
        <f>BD148</f>
        <v>-</v>
      </c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 t="str">
        <f>BZ148</f>
        <v>-</v>
      </c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71" t="s">
        <v>307</v>
      </c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3"/>
    </row>
    <row r="148" spans="2:109" ht="35.25" customHeight="1" hidden="1">
      <c r="B148" s="144" t="s">
        <v>291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66" t="s">
        <v>208</v>
      </c>
      <c r="AD148" s="67"/>
      <c r="AE148" s="67"/>
      <c r="AF148" s="67"/>
      <c r="AG148" s="67"/>
      <c r="AH148" s="68"/>
      <c r="AI148" s="69" t="s">
        <v>151</v>
      </c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8"/>
      <c r="BD148" s="55" t="s">
        <v>307</v>
      </c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 t="s">
        <v>307</v>
      </c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71" t="s">
        <v>307</v>
      </c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3"/>
    </row>
    <row r="149" spans="2:109" ht="34.5" customHeight="1">
      <c r="B149" s="144" t="s">
        <v>29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66" t="s">
        <v>208</v>
      </c>
      <c r="AD149" s="67"/>
      <c r="AE149" s="67"/>
      <c r="AF149" s="67"/>
      <c r="AG149" s="67"/>
      <c r="AH149" s="68"/>
      <c r="AI149" s="69" t="s">
        <v>76</v>
      </c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8"/>
      <c r="BD149" s="55">
        <f>BD150</f>
        <v>10000</v>
      </c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 t="str">
        <f>BZ150</f>
        <v>-</v>
      </c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71">
        <f>BD149</f>
        <v>10000</v>
      </c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3"/>
    </row>
    <row r="150" spans="2:109" ht="37.5" customHeight="1">
      <c r="B150" s="144" t="s">
        <v>242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66" t="s">
        <v>208</v>
      </c>
      <c r="AD150" s="67"/>
      <c r="AE150" s="67"/>
      <c r="AF150" s="67"/>
      <c r="AG150" s="67"/>
      <c r="AH150" s="68"/>
      <c r="AI150" s="69" t="s">
        <v>77</v>
      </c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8"/>
      <c r="BD150" s="55">
        <v>10000</v>
      </c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 t="s">
        <v>307</v>
      </c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71">
        <f>BD150</f>
        <v>10000</v>
      </c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3"/>
    </row>
    <row r="151" spans="2:109" ht="22.5" customHeight="1" hidden="1">
      <c r="B151" s="144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66"/>
      <c r="AD151" s="67"/>
      <c r="AE151" s="67"/>
      <c r="AF151" s="67"/>
      <c r="AG151" s="67"/>
      <c r="AH151" s="68"/>
      <c r="AI151" s="69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8"/>
      <c r="BD151" s="52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4"/>
      <c r="BZ151" s="52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4"/>
      <c r="CP151" s="71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3"/>
    </row>
    <row r="152" spans="2:109" ht="22.5" customHeight="1" hidden="1">
      <c r="B152" s="144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66"/>
      <c r="AD152" s="67"/>
      <c r="AE152" s="67"/>
      <c r="AF152" s="67"/>
      <c r="AG152" s="67"/>
      <c r="AH152" s="68"/>
      <c r="AI152" s="69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8"/>
      <c r="BD152" s="52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4"/>
      <c r="BZ152" s="52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4"/>
      <c r="CP152" s="71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3"/>
    </row>
    <row r="153" spans="2:109" ht="18.75" customHeight="1" hidden="1">
      <c r="B153" s="144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66"/>
      <c r="AD153" s="67"/>
      <c r="AE153" s="67"/>
      <c r="AF153" s="67"/>
      <c r="AG153" s="67"/>
      <c r="AH153" s="68"/>
      <c r="AI153" s="69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8"/>
      <c r="BD153" s="52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4"/>
      <c r="BZ153" s="52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4"/>
      <c r="CP153" s="52">
        <f aca="true" t="shared" si="5" ref="CP153:CP165">BD153-BZ153</f>
        <v>0</v>
      </c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4"/>
    </row>
    <row r="154" spans="2:109" ht="36.75" customHeight="1" hidden="1">
      <c r="B154" s="144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66"/>
      <c r="AD154" s="67"/>
      <c r="AE154" s="67"/>
      <c r="AF154" s="67"/>
      <c r="AG154" s="67"/>
      <c r="AH154" s="68"/>
      <c r="AI154" s="69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8"/>
      <c r="BD154" s="52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4"/>
      <c r="BZ154" s="52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4"/>
      <c r="CP154" s="52">
        <f t="shared" si="5"/>
        <v>0</v>
      </c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4"/>
    </row>
    <row r="155" spans="2:109" ht="25.5" customHeight="1">
      <c r="B155" s="144" t="s">
        <v>475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66" t="s">
        <v>208</v>
      </c>
      <c r="AD155" s="67"/>
      <c r="AE155" s="67"/>
      <c r="AF155" s="67"/>
      <c r="AG155" s="67"/>
      <c r="AH155" s="68"/>
      <c r="AI155" s="69" t="s">
        <v>78</v>
      </c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8"/>
      <c r="BD155" s="52">
        <f>BD156</f>
        <v>14000</v>
      </c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4"/>
      <c r="BZ155" s="52">
        <f>BZ156</f>
        <v>0</v>
      </c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4"/>
      <c r="CP155" s="52">
        <f t="shared" si="5"/>
        <v>14000</v>
      </c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4"/>
    </row>
    <row r="156" spans="2:109" ht="114" customHeight="1">
      <c r="B156" s="144" t="s">
        <v>173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66" t="s">
        <v>208</v>
      </c>
      <c r="AD156" s="67"/>
      <c r="AE156" s="67"/>
      <c r="AF156" s="67"/>
      <c r="AG156" s="67"/>
      <c r="AH156" s="68"/>
      <c r="AI156" s="69" t="s">
        <v>79</v>
      </c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8"/>
      <c r="BD156" s="52">
        <f>BD157</f>
        <v>14000</v>
      </c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4"/>
      <c r="BZ156" s="52">
        <f>BZ157</f>
        <v>0</v>
      </c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4"/>
      <c r="CP156" s="52">
        <f t="shared" si="5"/>
        <v>14000</v>
      </c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4"/>
    </row>
    <row r="157" spans="2:109" ht="35.25" customHeight="1">
      <c r="B157" s="144" t="s">
        <v>515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66" t="s">
        <v>208</v>
      </c>
      <c r="AD157" s="67"/>
      <c r="AE157" s="67"/>
      <c r="AF157" s="67"/>
      <c r="AG157" s="67"/>
      <c r="AH157" s="68"/>
      <c r="AI157" s="69" t="s">
        <v>80</v>
      </c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8"/>
      <c r="BD157" s="52">
        <f>BD158+BD164</f>
        <v>14000</v>
      </c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4"/>
      <c r="BZ157" s="52">
        <f>BZ164</f>
        <v>0</v>
      </c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4"/>
      <c r="CP157" s="52">
        <f t="shared" si="5"/>
        <v>14000</v>
      </c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4"/>
    </row>
    <row r="158" spans="2:109" ht="18.75" customHeight="1" hidden="1">
      <c r="B158" s="144" t="s">
        <v>327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66" t="s">
        <v>208</v>
      </c>
      <c r="AD158" s="67"/>
      <c r="AE158" s="67"/>
      <c r="AF158" s="67"/>
      <c r="AG158" s="67"/>
      <c r="AH158" s="68"/>
      <c r="AI158" s="69" t="s">
        <v>365</v>
      </c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8"/>
      <c r="BD158" s="52">
        <f>BD159</f>
        <v>0</v>
      </c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4"/>
      <c r="BZ158" s="52">
        <f>BZ159</f>
        <v>0</v>
      </c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4"/>
      <c r="CP158" s="52">
        <f t="shared" si="5"/>
        <v>0</v>
      </c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4"/>
    </row>
    <row r="159" spans="2:109" ht="18.75" customHeight="1" hidden="1">
      <c r="B159" s="144" t="s">
        <v>279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/>
      <c r="AC159" s="66" t="s">
        <v>208</v>
      </c>
      <c r="AD159" s="67"/>
      <c r="AE159" s="67"/>
      <c r="AF159" s="67"/>
      <c r="AG159" s="67"/>
      <c r="AH159" s="68"/>
      <c r="AI159" s="69" t="s">
        <v>366</v>
      </c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8"/>
      <c r="BD159" s="52">
        <f>BD161+BD160</f>
        <v>0</v>
      </c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4"/>
      <c r="BZ159" s="52">
        <f>BZ161</f>
        <v>0</v>
      </c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4"/>
      <c r="CP159" s="52">
        <f t="shared" si="5"/>
        <v>0</v>
      </c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4"/>
    </row>
    <row r="160" spans="2:109" ht="24.75" customHeight="1" hidden="1">
      <c r="B160" s="144" t="s">
        <v>290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66" t="s">
        <v>208</v>
      </c>
      <c r="AD160" s="67"/>
      <c r="AE160" s="67"/>
      <c r="AF160" s="67"/>
      <c r="AG160" s="67"/>
      <c r="AH160" s="68"/>
      <c r="AI160" s="69" t="s">
        <v>380</v>
      </c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8"/>
      <c r="BD160" s="52">
        <v>0</v>
      </c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4"/>
      <c r="BZ160" s="52" t="s">
        <v>307</v>
      </c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4"/>
      <c r="CP160" s="52" t="e">
        <f t="shared" si="5"/>
        <v>#VALUE!</v>
      </c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4"/>
    </row>
    <row r="161" spans="2:109" ht="18.75" customHeight="1" hidden="1">
      <c r="B161" s="144" t="s">
        <v>367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66" t="s">
        <v>208</v>
      </c>
      <c r="AD161" s="67"/>
      <c r="AE161" s="67"/>
      <c r="AF161" s="67"/>
      <c r="AG161" s="67"/>
      <c r="AH161" s="68"/>
      <c r="AI161" s="69" t="s">
        <v>368</v>
      </c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8"/>
      <c r="BD161" s="52">
        <v>0</v>
      </c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4"/>
      <c r="BZ161" s="52">
        <v>0</v>
      </c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4"/>
      <c r="CP161" s="52">
        <f t="shared" si="5"/>
        <v>0</v>
      </c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4"/>
    </row>
    <row r="162" spans="2:109" ht="18.75" customHeight="1" hidden="1">
      <c r="B162" s="144" t="s">
        <v>328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66" t="s">
        <v>208</v>
      </c>
      <c r="AD162" s="67"/>
      <c r="AE162" s="67"/>
      <c r="AF162" s="67"/>
      <c r="AG162" s="67"/>
      <c r="AH162" s="68"/>
      <c r="AI162" s="69" t="s">
        <v>369</v>
      </c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8"/>
      <c r="BD162" s="52">
        <f>BD163</f>
        <v>0</v>
      </c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4"/>
      <c r="BZ162" s="52" t="str">
        <f>BZ163</f>
        <v>-</v>
      </c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4"/>
      <c r="CP162" s="52" t="e">
        <f t="shared" si="5"/>
        <v>#VALUE!</v>
      </c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4"/>
    </row>
    <row r="163" spans="2:109" ht="26.25" customHeight="1" hidden="1">
      <c r="B163" s="144" t="s">
        <v>293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66" t="s">
        <v>208</v>
      </c>
      <c r="AD163" s="67"/>
      <c r="AE163" s="67"/>
      <c r="AF163" s="67"/>
      <c r="AG163" s="67"/>
      <c r="AH163" s="68"/>
      <c r="AI163" s="69" t="s">
        <v>370</v>
      </c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8"/>
      <c r="BD163" s="52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4"/>
      <c r="BZ163" s="52" t="s">
        <v>307</v>
      </c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4"/>
      <c r="CP163" s="52" t="e">
        <f t="shared" si="5"/>
        <v>#VALUE!</v>
      </c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4"/>
    </row>
    <row r="164" spans="2:109" ht="33.75" customHeight="1">
      <c r="B164" s="144" t="s">
        <v>29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66" t="s">
        <v>208</v>
      </c>
      <c r="AD164" s="67"/>
      <c r="AE164" s="67"/>
      <c r="AF164" s="67"/>
      <c r="AG164" s="67"/>
      <c r="AH164" s="68"/>
      <c r="AI164" s="69" t="s">
        <v>81</v>
      </c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8"/>
      <c r="BD164" s="52">
        <f>BD166+BD165</f>
        <v>14000</v>
      </c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4"/>
      <c r="BZ164" s="52">
        <f>BZ165</f>
        <v>0</v>
      </c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4"/>
      <c r="CP164" s="52">
        <f t="shared" si="5"/>
        <v>14000</v>
      </c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4"/>
    </row>
    <row r="165" spans="2:109" ht="36.75" customHeight="1">
      <c r="B165" s="144" t="s">
        <v>242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66" t="s">
        <v>208</v>
      </c>
      <c r="AD165" s="67"/>
      <c r="AE165" s="67"/>
      <c r="AF165" s="67"/>
      <c r="AG165" s="67"/>
      <c r="AH165" s="68"/>
      <c r="AI165" s="69" t="s">
        <v>82</v>
      </c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8"/>
      <c r="BD165" s="52">
        <v>14000</v>
      </c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4"/>
      <c r="BZ165" s="52">
        <v>0</v>
      </c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4"/>
      <c r="CP165" s="52">
        <f t="shared" si="5"/>
        <v>14000</v>
      </c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4"/>
    </row>
    <row r="166" spans="2:109" ht="24" customHeight="1" hidden="1">
      <c r="B166" s="144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/>
      <c r="AC166" s="66"/>
      <c r="AD166" s="67"/>
      <c r="AE166" s="67"/>
      <c r="AF166" s="67"/>
      <c r="AG166" s="67"/>
      <c r="AH166" s="68"/>
      <c r="AI166" s="69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8"/>
      <c r="BD166" s="52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4"/>
      <c r="BZ166" s="52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4"/>
      <c r="CP166" s="71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3"/>
    </row>
    <row r="167" spans="2:109" ht="38.25" customHeight="1">
      <c r="B167" s="144" t="s">
        <v>566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/>
      <c r="AC167" s="66" t="s">
        <v>208</v>
      </c>
      <c r="AD167" s="67"/>
      <c r="AE167" s="67"/>
      <c r="AF167" s="67"/>
      <c r="AG167" s="67"/>
      <c r="AH167" s="68"/>
      <c r="AI167" s="69" t="s">
        <v>567</v>
      </c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8"/>
      <c r="BD167" s="52">
        <f>BD168</f>
        <v>5000</v>
      </c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4"/>
      <c r="BZ167" s="52">
        <f>BZ168</f>
        <v>0</v>
      </c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4"/>
      <c r="CP167" s="52">
        <f aca="true" t="shared" si="6" ref="CP167:CP177">BD167-BZ167</f>
        <v>5000</v>
      </c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4"/>
    </row>
    <row r="168" spans="2:109" ht="138.75" customHeight="1">
      <c r="B168" s="144" t="s">
        <v>561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/>
      <c r="AC168" s="66" t="s">
        <v>208</v>
      </c>
      <c r="AD168" s="67"/>
      <c r="AE168" s="67"/>
      <c r="AF168" s="67"/>
      <c r="AG168" s="67"/>
      <c r="AH168" s="68"/>
      <c r="AI168" s="69" t="s">
        <v>563</v>
      </c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8"/>
      <c r="BD168" s="52">
        <f>BD169</f>
        <v>5000</v>
      </c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4"/>
      <c r="BZ168" s="52">
        <f>BZ169</f>
        <v>0</v>
      </c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4"/>
      <c r="CP168" s="52">
        <f t="shared" si="6"/>
        <v>5000</v>
      </c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4"/>
    </row>
    <row r="169" spans="2:109" ht="35.25" customHeight="1">
      <c r="B169" s="144" t="s">
        <v>515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66" t="s">
        <v>208</v>
      </c>
      <c r="AD169" s="67"/>
      <c r="AE169" s="67"/>
      <c r="AF169" s="67"/>
      <c r="AG169" s="67"/>
      <c r="AH169" s="68"/>
      <c r="AI169" s="69" t="s">
        <v>562</v>
      </c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8"/>
      <c r="BD169" s="52">
        <f>BD170+BD176</f>
        <v>5000</v>
      </c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4"/>
      <c r="BZ169" s="52">
        <f>BZ176</f>
        <v>0</v>
      </c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4"/>
      <c r="CP169" s="52">
        <f t="shared" si="6"/>
        <v>5000</v>
      </c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4"/>
    </row>
    <row r="170" spans="2:109" ht="18.75" customHeight="1" hidden="1">
      <c r="B170" s="144" t="s">
        <v>327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66" t="s">
        <v>208</v>
      </c>
      <c r="AD170" s="67"/>
      <c r="AE170" s="67"/>
      <c r="AF170" s="67"/>
      <c r="AG170" s="67"/>
      <c r="AH170" s="68"/>
      <c r="AI170" s="69" t="s">
        <v>365</v>
      </c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8"/>
      <c r="BD170" s="52">
        <f>BD171</f>
        <v>0</v>
      </c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4"/>
      <c r="BZ170" s="52">
        <f>BZ171</f>
        <v>0</v>
      </c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4"/>
      <c r="CP170" s="52">
        <f t="shared" si="6"/>
        <v>0</v>
      </c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4"/>
    </row>
    <row r="171" spans="2:109" ht="18.75" customHeight="1" hidden="1">
      <c r="B171" s="144" t="s">
        <v>279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66" t="s">
        <v>208</v>
      </c>
      <c r="AD171" s="67"/>
      <c r="AE171" s="67"/>
      <c r="AF171" s="67"/>
      <c r="AG171" s="67"/>
      <c r="AH171" s="68"/>
      <c r="AI171" s="69" t="s">
        <v>366</v>
      </c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8"/>
      <c r="BD171" s="52">
        <f>BD173+BD172</f>
        <v>0</v>
      </c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4"/>
      <c r="BZ171" s="52">
        <f>BZ173</f>
        <v>0</v>
      </c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4"/>
      <c r="CP171" s="52">
        <f t="shared" si="6"/>
        <v>0</v>
      </c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4"/>
    </row>
    <row r="172" spans="2:109" ht="24.75" customHeight="1" hidden="1">
      <c r="B172" s="144" t="s">
        <v>290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66" t="s">
        <v>208</v>
      </c>
      <c r="AD172" s="67"/>
      <c r="AE172" s="67"/>
      <c r="AF172" s="67"/>
      <c r="AG172" s="67"/>
      <c r="AH172" s="68"/>
      <c r="AI172" s="69" t="s">
        <v>380</v>
      </c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8"/>
      <c r="BD172" s="52">
        <v>0</v>
      </c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4"/>
      <c r="BZ172" s="52" t="s">
        <v>307</v>
      </c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4"/>
      <c r="CP172" s="52" t="e">
        <f t="shared" si="6"/>
        <v>#VALUE!</v>
      </c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4"/>
    </row>
    <row r="173" spans="2:109" ht="18.75" customHeight="1" hidden="1">
      <c r="B173" s="144" t="s">
        <v>367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66" t="s">
        <v>208</v>
      </c>
      <c r="AD173" s="67"/>
      <c r="AE173" s="67"/>
      <c r="AF173" s="67"/>
      <c r="AG173" s="67"/>
      <c r="AH173" s="68"/>
      <c r="AI173" s="69" t="s">
        <v>368</v>
      </c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8"/>
      <c r="BD173" s="52">
        <v>0</v>
      </c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4"/>
      <c r="BZ173" s="52">
        <v>0</v>
      </c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4"/>
      <c r="CP173" s="52">
        <f t="shared" si="6"/>
        <v>0</v>
      </c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4"/>
    </row>
    <row r="174" spans="2:109" ht="18.75" customHeight="1" hidden="1">
      <c r="B174" s="144" t="s">
        <v>328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66" t="s">
        <v>208</v>
      </c>
      <c r="AD174" s="67"/>
      <c r="AE174" s="67"/>
      <c r="AF174" s="67"/>
      <c r="AG174" s="67"/>
      <c r="AH174" s="68"/>
      <c r="AI174" s="69" t="s">
        <v>369</v>
      </c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8"/>
      <c r="BD174" s="52">
        <f>BD175</f>
        <v>0</v>
      </c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4"/>
      <c r="BZ174" s="52" t="str">
        <f>BZ175</f>
        <v>-</v>
      </c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4"/>
      <c r="CP174" s="52" t="e">
        <f t="shared" si="6"/>
        <v>#VALUE!</v>
      </c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4"/>
    </row>
    <row r="175" spans="2:109" ht="26.25" customHeight="1" hidden="1">
      <c r="B175" s="144" t="s">
        <v>293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66" t="s">
        <v>208</v>
      </c>
      <c r="AD175" s="67"/>
      <c r="AE175" s="67"/>
      <c r="AF175" s="67"/>
      <c r="AG175" s="67"/>
      <c r="AH175" s="68"/>
      <c r="AI175" s="69" t="s">
        <v>370</v>
      </c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8"/>
      <c r="BD175" s="52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4"/>
      <c r="BZ175" s="52" t="s">
        <v>307</v>
      </c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4"/>
      <c r="CP175" s="52" t="e">
        <f t="shared" si="6"/>
        <v>#VALUE!</v>
      </c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4"/>
    </row>
    <row r="176" spans="2:109" ht="33.75" customHeight="1">
      <c r="B176" s="144" t="s">
        <v>29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66" t="s">
        <v>208</v>
      </c>
      <c r="AD176" s="67"/>
      <c r="AE176" s="67"/>
      <c r="AF176" s="67"/>
      <c r="AG176" s="67"/>
      <c r="AH176" s="68"/>
      <c r="AI176" s="69" t="s">
        <v>564</v>
      </c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8"/>
      <c r="BD176" s="52">
        <f>BD177</f>
        <v>5000</v>
      </c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4"/>
      <c r="BZ176" s="52">
        <f>BZ177</f>
        <v>0</v>
      </c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4"/>
      <c r="CP176" s="52">
        <f t="shared" si="6"/>
        <v>5000</v>
      </c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4"/>
    </row>
    <row r="177" spans="2:109" ht="36.75" customHeight="1">
      <c r="B177" s="144" t="s">
        <v>242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66" t="s">
        <v>208</v>
      </c>
      <c r="AD177" s="67"/>
      <c r="AE177" s="67"/>
      <c r="AF177" s="67"/>
      <c r="AG177" s="67"/>
      <c r="AH177" s="68"/>
      <c r="AI177" s="69" t="s">
        <v>565</v>
      </c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8"/>
      <c r="BD177" s="52">
        <v>5000</v>
      </c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4"/>
      <c r="BZ177" s="52">
        <v>0</v>
      </c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4"/>
      <c r="CP177" s="52">
        <f t="shared" si="6"/>
        <v>5000</v>
      </c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4"/>
    </row>
    <row r="178" spans="2:109" ht="11.25" customHeight="1">
      <c r="B178" s="154" t="s">
        <v>371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2"/>
      <c r="AC178" s="151" t="s">
        <v>208</v>
      </c>
      <c r="AD178" s="152"/>
      <c r="AE178" s="152"/>
      <c r="AF178" s="152"/>
      <c r="AG178" s="152"/>
      <c r="AH178" s="153"/>
      <c r="AI178" s="155" t="s">
        <v>83</v>
      </c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3"/>
      <c r="BD178" s="49">
        <f>BD179</f>
        <v>2877500</v>
      </c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1"/>
      <c r="BZ178" s="49">
        <f>BZ179</f>
        <v>0</v>
      </c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1"/>
      <c r="CP178" s="95">
        <f>BD178-BZ178</f>
        <v>2877500</v>
      </c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7"/>
    </row>
    <row r="179" spans="2:109" s="21" customFormat="1" ht="23.25" customHeight="1">
      <c r="B179" s="154" t="s">
        <v>379</v>
      </c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2"/>
      <c r="AC179" s="151" t="s">
        <v>208</v>
      </c>
      <c r="AD179" s="152"/>
      <c r="AE179" s="152"/>
      <c r="AF179" s="152"/>
      <c r="AG179" s="152"/>
      <c r="AH179" s="153"/>
      <c r="AI179" s="155" t="s">
        <v>84</v>
      </c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3"/>
      <c r="BD179" s="49">
        <f>BD180</f>
        <v>2877500</v>
      </c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1"/>
      <c r="BZ179" s="49">
        <f>BZ180</f>
        <v>0</v>
      </c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1"/>
      <c r="CP179" s="95">
        <f>BD179-BZ179</f>
        <v>2877500</v>
      </c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7"/>
    </row>
    <row r="180" spans="2:109" ht="36" customHeight="1">
      <c r="B180" s="144" t="s">
        <v>3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/>
      <c r="AC180" s="66" t="s">
        <v>208</v>
      </c>
      <c r="AD180" s="67"/>
      <c r="AE180" s="67"/>
      <c r="AF180" s="67"/>
      <c r="AG180" s="67"/>
      <c r="AH180" s="68"/>
      <c r="AI180" s="69" t="s">
        <v>85</v>
      </c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8"/>
      <c r="BD180" s="52">
        <f>BD181</f>
        <v>2877500</v>
      </c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4"/>
      <c r="BZ180" s="52">
        <f>BZ181</f>
        <v>0</v>
      </c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4"/>
      <c r="CP180" s="95">
        <f>BD180-BZ180</f>
        <v>2877500</v>
      </c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7"/>
    </row>
    <row r="181" spans="2:109" ht="35.25" customHeight="1">
      <c r="B181" s="144" t="s">
        <v>476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/>
      <c r="AC181" s="66" t="s">
        <v>208</v>
      </c>
      <c r="AD181" s="67"/>
      <c r="AE181" s="67"/>
      <c r="AF181" s="67"/>
      <c r="AG181" s="67"/>
      <c r="AH181" s="68"/>
      <c r="AI181" s="69" t="s">
        <v>86</v>
      </c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8"/>
      <c r="BD181" s="52">
        <f>BD182+BD187+BD191</f>
        <v>2877500</v>
      </c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4"/>
      <c r="BZ181" s="52">
        <f>BZ187+BZ182</f>
        <v>0</v>
      </c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4"/>
      <c r="CP181" s="95">
        <f>BD181-BZ181</f>
        <v>2877500</v>
      </c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7"/>
    </row>
    <row r="182" spans="2:109" ht="116.25" customHeight="1">
      <c r="B182" s="144" t="s">
        <v>521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66" t="s">
        <v>208</v>
      </c>
      <c r="AD182" s="67"/>
      <c r="AE182" s="67"/>
      <c r="AF182" s="67"/>
      <c r="AG182" s="67"/>
      <c r="AH182" s="68"/>
      <c r="AI182" s="69" t="s">
        <v>87</v>
      </c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8"/>
      <c r="BD182" s="52">
        <f>BD183</f>
        <v>182900</v>
      </c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4"/>
      <c r="BZ182" s="52">
        <f>BZ183</f>
        <v>0</v>
      </c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4"/>
      <c r="CP182" s="52" t="s">
        <v>307</v>
      </c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4"/>
    </row>
    <row r="183" spans="2:109" ht="34.5" customHeight="1">
      <c r="B183" s="144" t="s">
        <v>515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66" t="s">
        <v>208</v>
      </c>
      <c r="AD183" s="67"/>
      <c r="AE183" s="67"/>
      <c r="AF183" s="67"/>
      <c r="AG183" s="67"/>
      <c r="AH183" s="68"/>
      <c r="AI183" s="69" t="s">
        <v>90</v>
      </c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8"/>
      <c r="BD183" s="52">
        <f>BD184</f>
        <v>182900</v>
      </c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4"/>
      <c r="BZ183" s="52">
        <f>BZ184</f>
        <v>0</v>
      </c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4"/>
      <c r="CP183" s="52" t="s">
        <v>307</v>
      </c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4"/>
    </row>
    <row r="184" spans="2:109" ht="36" customHeight="1">
      <c r="B184" s="144" t="s">
        <v>29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66" t="s">
        <v>208</v>
      </c>
      <c r="AD184" s="67"/>
      <c r="AE184" s="67"/>
      <c r="AF184" s="67"/>
      <c r="AG184" s="67"/>
      <c r="AH184" s="68"/>
      <c r="AI184" s="69" t="s">
        <v>88</v>
      </c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8"/>
      <c r="BD184" s="52">
        <f>BD185</f>
        <v>182900</v>
      </c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4"/>
      <c r="BZ184" s="52">
        <f>BZ185</f>
        <v>0</v>
      </c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4"/>
      <c r="CP184" s="52" t="s">
        <v>307</v>
      </c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4"/>
    </row>
    <row r="185" spans="2:109" ht="36.75" customHeight="1">
      <c r="B185" s="144" t="s">
        <v>242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6" t="s">
        <v>208</v>
      </c>
      <c r="AD185" s="67"/>
      <c r="AE185" s="67"/>
      <c r="AF185" s="67"/>
      <c r="AG185" s="67"/>
      <c r="AH185" s="68"/>
      <c r="AI185" s="69" t="s">
        <v>89</v>
      </c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8"/>
      <c r="BD185" s="52">
        <v>182900</v>
      </c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4"/>
      <c r="BZ185" s="52">
        <v>0</v>
      </c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4"/>
      <c r="CP185" s="52" t="s">
        <v>307</v>
      </c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4"/>
    </row>
    <row r="186" spans="2:109" ht="24" customHeight="1" hidden="1">
      <c r="B186" s="144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6"/>
      <c r="AD186" s="67"/>
      <c r="AE186" s="67"/>
      <c r="AF186" s="67"/>
      <c r="AG186" s="67"/>
      <c r="AH186" s="68"/>
      <c r="AI186" s="69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8"/>
      <c r="BD186" s="52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4"/>
      <c r="BZ186" s="52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4"/>
      <c r="CP186" s="71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3"/>
    </row>
    <row r="187" spans="2:109" ht="114" customHeight="1">
      <c r="B187" s="144" t="s">
        <v>172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/>
      <c r="AC187" s="66" t="s">
        <v>208</v>
      </c>
      <c r="AD187" s="67"/>
      <c r="AE187" s="67"/>
      <c r="AF187" s="67"/>
      <c r="AG187" s="67"/>
      <c r="AH187" s="68"/>
      <c r="AI187" s="69" t="s">
        <v>91</v>
      </c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8"/>
      <c r="BD187" s="52">
        <f>BD188</f>
        <v>731200</v>
      </c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4"/>
      <c r="BZ187" s="52">
        <f>BZ188</f>
        <v>0</v>
      </c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4"/>
      <c r="CP187" s="71">
        <f>BD187-BZ187</f>
        <v>731200</v>
      </c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3"/>
    </row>
    <row r="188" spans="2:109" ht="36" customHeight="1">
      <c r="B188" s="144" t="s">
        <v>515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/>
      <c r="AC188" s="66" t="s">
        <v>208</v>
      </c>
      <c r="AD188" s="67"/>
      <c r="AE188" s="67"/>
      <c r="AF188" s="67"/>
      <c r="AG188" s="67"/>
      <c r="AH188" s="68"/>
      <c r="AI188" s="69" t="s">
        <v>92</v>
      </c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8"/>
      <c r="BD188" s="52">
        <f>BD189</f>
        <v>731200</v>
      </c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4"/>
      <c r="BZ188" s="52">
        <f>BZ189</f>
        <v>0</v>
      </c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4"/>
      <c r="CP188" s="71">
        <f>BD188-BZ188</f>
        <v>731200</v>
      </c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3"/>
    </row>
    <row r="189" spans="2:109" ht="34.5" customHeight="1">
      <c r="B189" s="144" t="s">
        <v>29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/>
      <c r="AC189" s="66" t="s">
        <v>208</v>
      </c>
      <c r="AD189" s="67"/>
      <c r="AE189" s="67"/>
      <c r="AF189" s="67"/>
      <c r="AG189" s="67"/>
      <c r="AH189" s="68"/>
      <c r="AI189" s="69" t="s">
        <v>93</v>
      </c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8"/>
      <c r="BD189" s="52">
        <f>BD190</f>
        <v>731200</v>
      </c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4"/>
      <c r="BZ189" s="52">
        <f>BZ191</f>
        <v>0</v>
      </c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4"/>
      <c r="CP189" s="71">
        <f>BD189-BZ189</f>
        <v>731200</v>
      </c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3"/>
    </row>
    <row r="190" spans="2:109" ht="36.75" customHeight="1">
      <c r="B190" s="144" t="s">
        <v>242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/>
      <c r="AC190" s="66" t="s">
        <v>208</v>
      </c>
      <c r="AD190" s="67"/>
      <c r="AE190" s="67"/>
      <c r="AF190" s="67"/>
      <c r="AG190" s="67"/>
      <c r="AH190" s="68"/>
      <c r="AI190" s="69" t="s">
        <v>94</v>
      </c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8"/>
      <c r="BD190" s="52">
        <v>731200</v>
      </c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4"/>
      <c r="BZ190" s="52">
        <v>0</v>
      </c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4"/>
      <c r="CP190" s="71">
        <f>BD190-BZ190</f>
        <v>731200</v>
      </c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3"/>
    </row>
    <row r="191" spans="2:109" ht="148.5" customHeight="1">
      <c r="B191" s="144" t="s">
        <v>560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/>
      <c r="AC191" s="66" t="s">
        <v>208</v>
      </c>
      <c r="AD191" s="67"/>
      <c r="AE191" s="67"/>
      <c r="AF191" s="67"/>
      <c r="AG191" s="67"/>
      <c r="AH191" s="68"/>
      <c r="AI191" s="69" t="s">
        <v>568</v>
      </c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8"/>
      <c r="BD191" s="52">
        <v>1963400</v>
      </c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4"/>
      <c r="BZ191" s="52">
        <v>0</v>
      </c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4"/>
      <c r="CP191" s="71">
        <f>BD191-BZ191</f>
        <v>1963400</v>
      </c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3"/>
    </row>
    <row r="192" spans="2:109" ht="24" customHeight="1" hidden="1">
      <c r="B192" s="144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/>
      <c r="AC192" s="66"/>
      <c r="AD192" s="67"/>
      <c r="AE192" s="67"/>
      <c r="AF192" s="67"/>
      <c r="AG192" s="67"/>
      <c r="AH192" s="68"/>
      <c r="AI192" s="69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8"/>
      <c r="BD192" s="52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4"/>
      <c r="BZ192" s="52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4"/>
      <c r="CP192" s="71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3"/>
    </row>
    <row r="193" spans="2:109" ht="18.75" customHeight="1" hidden="1">
      <c r="B193" s="144" t="s">
        <v>279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/>
      <c r="AC193" s="66" t="s">
        <v>208</v>
      </c>
      <c r="AD193" s="67"/>
      <c r="AE193" s="67"/>
      <c r="AF193" s="67"/>
      <c r="AG193" s="67"/>
      <c r="AH193" s="68"/>
      <c r="AI193" s="69" t="s">
        <v>154</v>
      </c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8"/>
      <c r="BD193" s="52" t="str">
        <f>BD194</f>
        <v>-</v>
      </c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4"/>
      <c r="BZ193" s="52" t="str">
        <f>BZ194</f>
        <v>-</v>
      </c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4"/>
      <c r="CP193" s="71" t="s">
        <v>165</v>
      </c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3"/>
    </row>
    <row r="194" spans="2:109" ht="24" customHeight="1" hidden="1">
      <c r="B194" s="144" t="s">
        <v>293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66" t="s">
        <v>208</v>
      </c>
      <c r="AD194" s="67"/>
      <c r="AE194" s="67"/>
      <c r="AF194" s="67"/>
      <c r="AG194" s="67"/>
      <c r="AH194" s="68"/>
      <c r="AI194" s="69" t="s">
        <v>153</v>
      </c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8"/>
      <c r="BD194" s="52" t="s">
        <v>307</v>
      </c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4"/>
      <c r="BZ194" s="52" t="s">
        <v>307</v>
      </c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4"/>
      <c r="CP194" s="52" t="e">
        <f>BD194-BZ194</f>
        <v>#VALUE!</v>
      </c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4"/>
    </row>
    <row r="195" spans="2:109" ht="24" customHeight="1" hidden="1">
      <c r="B195" s="144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/>
      <c r="AC195" s="66"/>
      <c r="AD195" s="67"/>
      <c r="AE195" s="67"/>
      <c r="AF195" s="67"/>
      <c r="AG195" s="67"/>
      <c r="AH195" s="68"/>
      <c r="AI195" s="69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8"/>
      <c r="BD195" s="52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4"/>
      <c r="BZ195" s="52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4"/>
      <c r="CP195" s="71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3"/>
    </row>
    <row r="196" spans="2:109" ht="24" customHeight="1" hidden="1">
      <c r="B196" s="144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66"/>
      <c r="AD196" s="67"/>
      <c r="AE196" s="67"/>
      <c r="AF196" s="67"/>
      <c r="AG196" s="67"/>
      <c r="AH196" s="68"/>
      <c r="AI196" s="69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8"/>
      <c r="BD196" s="52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4"/>
      <c r="BZ196" s="52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4"/>
      <c r="CP196" s="71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3"/>
    </row>
    <row r="197" spans="2:109" ht="24" customHeight="1" hidden="1">
      <c r="B197" s="144" t="s">
        <v>330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66" t="s">
        <v>208</v>
      </c>
      <c r="AD197" s="67"/>
      <c r="AE197" s="67"/>
      <c r="AF197" s="67"/>
      <c r="AG197" s="67"/>
      <c r="AH197" s="68"/>
      <c r="AI197" s="69" t="s">
        <v>402</v>
      </c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8"/>
      <c r="BD197" s="52">
        <f>BD198</f>
        <v>0</v>
      </c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4"/>
      <c r="BZ197" s="52" t="str">
        <f>BZ200</f>
        <v>-</v>
      </c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4"/>
      <c r="CP197" s="71">
        <f>BD197</f>
        <v>0</v>
      </c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3"/>
    </row>
    <row r="198" spans="2:109" ht="69.75" customHeight="1" hidden="1">
      <c r="B198" s="144" t="s">
        <v>405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66" t="s">
        <v>208</v>
      </c>
      <c r="AD198" s="67"/>
      <c r="AE198" s="67"/>
      <c r="AF198" s="67"/>
      <c r="AG198" s="67"/>
      <c r="AH198" s="68"/>
      <c r="AI198" s="69" t="s">
        <v>401</v>
      </c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8"/>
      <c r="BD198" s="52">
        <f>BD199+BD206</f>
        <v>0</v>
      </c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4"/>
      <c r="BZ198" s="52" t="str">
        <f>BZ201</f>
        <v>-</v>
      </c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4"/>
      <c r="CP198" s="71">
        <f>BD198</f>
        <v>0</v>
      </c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3"/>
    </row>
    <row r="199" spans="2:109" ht="48" customHeight="1" hidden="1">
      <c r="B199" s="144" t="s">
        <v>355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66" t="s">
        <v>208</v>
      </c>
      <c r="AD199" s="67"/>
      <c r="AE199" s="67"/>
      <c r="AF199" s="67"/>
      <c r="AG199" s="67"/>
      <c r="AH199" s="68"/>
      <c r="AI199" s="69" t="s">
        <v>378</v>
      </c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8"/>
      <c r="BD199" s="52">
        <f>BD202</f>
        <v>0</v>
      </c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4"/>
      <c r="BZ199" s="52" t="str">
        <f>BZ202</f>
        <v>-</v>
      </c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4"/>
      <c r="CP199" s="71">
        <f>CP200</f>
        <v>0</v>
      </c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3"/>
    </row>
    <row r="200" spans="2:109" ht="27" customHeight="1" hidden="1">
      <c r="B200" s="144" t="s">
        <v>398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66" t="s">
        <v>208</v>
      </c>
      <c r="AD200" s="67"/>
      <c r="AE200" s="67"/>
      <c r="AF200" s="67"/>
      <c r="AG200" s="67"/>
      <c r="AH200" s="68"/>
      <c r="AI200" s="69" t="s">
        <v>400</v>
      </c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8"/>
      <c r="BD200" s="52">
        <f>BD201</f>
        <v>0</v>
      </c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4"/>
      <c r="BZ200" s="52" t="str">
        <f>BZ201</f>
        <v>-</v>
      </c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4"/>
      <c r="CP200" s="71">
        <f>CP201</f>
        <v>0</v>
      </c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3"/>
    </row>
    <row r="201" spans="2:109" ht="36" customHeight="1" hidden="1">
      <c r="B201" s="144" t="s">
        <v>397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66" t="s">
        <v>208</v>
      </c>
      <c r="AD201" s="67"/>
      <c r="AE201" s="67"/>
      <c r="AF201" s="67"/>
      <c r="AG201" s="67"/>
      <c r="AH201" s="68"/>
      <c r="AI201" s="69" t="s">
        <v>399</v>
      </c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8"/>
      <c r="BD201" s="52">
        <f>BD202</f>
        <v>0</v>
      </c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4"/>
      <c r="BZ201" s="52" t="str">
        <f>BZ202</f>
        <v>-</v>
      </c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4"/>
      <c r="CP201" s="71">
        <f>CP202</f>
        <v>0</v>
      </c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3"/>
    </row>
    <row r="202" spans="2:109" ht="36" customHeight="1" hidden="1">
      <c r="B202" s="144" t="s">
        <v>354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/>
      <c r="AC202" s="66" t="s">
        <v>208</v>
      </c>
      <c r="AD202" s="67"/>
      <c r="AE202" s="67"/>
      <c r="AF202" s="67"/>
      <c r="AG202" s="67"/>
      <c r="AH202" s="68"/>
      <c r="AI202" s="69" t="s">
        <v>377</v>
      </c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8"/>
      <c r="BD202" s="52">
        <f>BD203</f>
        <v>0</v>
      </c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4"/>
      <c r="BZ202" s="52" t="str">
        <f>BZ203</f>
        <v>-</v>
      </c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4"/>
      <c r="CP202" s="71">
        <f>BD202</f>
        <v>0</v>
      </c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3"/>
    </row>
    <row r="203" spans="2:109" ht="18.75" customHeight="1" hidden="1">
      <c r="B203" s="144" t="s">
        <v>327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/>
      <c r="AC203" s="66" t="s">
        <v>208</v>
      </c>
      <c r="AD203" s="67"/>
      <c r="AE203" s="67"/>
      <c r="AF203" s="67"/>
      <c r="AG203" s="67"/>
      <c r="AH203" s="68"/>
      <c r="AI203" s="69" t="s">
        <v>376</v>
      </c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8"/>
      <c r="BD203" s="52">
        <f>BD204</f>
        <v>0</v>
      </c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4"/>
      <c r="BZ203" s="52" t="str">
        <f>BZ204</f>
        <v>-</v>
      </c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4"/>
      <c r="CP203" s="71">
        <f>BD203</f>
        <v>0</v>
      </c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3"/>
    </row>
    <row r="204" spans="2:109" ht="18.75" customHeight="1" hidden="1">
      <c r="B204" s="144" t="s">
        <v>279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/>
      <c r="AC204" s="66" t="s">
        <v>208</v>
      </c>
      <c r="AD204" s="67"/>
      <c r="AE204" s="67"/>
      <c r="AF204" s="67"/>
      <c r="AG204" s="67"/>
      <c r="AH204" s="68"/>
      <c r="AI204" s="69" t="s">
        <v>375</v>
      </c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8"/>
      <c r="BD204" s="52">
        <f>BD205</f>
        <v>0</v>
      </c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4"/>
      <c r="BZ204" s="52" t="str">
        <f>BZ205</f>
        <v>-</v>
      </c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4"/>
      <c r="CP204" s="71">
        <f>BD204</f>
        <v>0</v>
      </c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3"/>
    </row>
    <row r="205" spans="2:109" ht="24" customHeight="1" hidden="1">
      <c r="B205" s="144" t="s">
        <v>290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66" t="s">
        <v>208</v>
      </c>
      <c r="AD205" s="67"/>
      <c r="AE205" s="67"/>
      <c r="AF205" s="67"/>
      <c r="AG205" s="67"/>
      <c r="AH205" s="68"/>
      <c r="AI205" s="69" t="s">
        <v>374</v>
      </c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8"/>
      <c r="BD205" s="52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4"/>
      <c r="BZ205" s="52" t="s">
        <v>307</v>
      </c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4"/>
      <c r="CP205" s="71">
        <f>BD205</f>
        <v>0</v>
      </c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3"/>
    </row>
    <row r="206" spans="2:109" ht="58.5" customHeight="1" hidden="1">
      <c r="B206" s="144" t="s">
        <v>440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66" t="s">
        <v>208</v>
      </c>
      <c r="AD206" s="67"/>
      <c r="AE206" s="67"/>
      <c r="AF206" s="67"/>
      <c r="AG206" s="67"/>
      <c r="AH206" s="68"/>
      <c r="AI206" s="69" t="s">
        <v>439</v>
      </c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8"/>
      <c r="BD206" s="52">
        <f>BD209</f>
        <v>0</v>
      </c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4"/>
      <c r="BZ206" s="52" t="str">
        <f>BZ209</f>
        <v>-</v>
      </c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4"/>
      <c r="CP206" s="71">
        <f>CP207</f>
        <v>0</v>
      </c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3"/>
    </row>
    <row r="207" spans="2:109" ht="27" customHeight="1" hidden="1">
      <c r="B207" s="144" t="s">
        <v>398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66" t="s">
        <v>208</v>
      </c>
      <c r="AD207" s="67"/>
      <c r="AE207" s="67"/>
      <c r="AF207" s="67"/>
      <c r="AG207" s="67"/>
      <c r="AH207" s="68"/>
      <c r="AI207" s="69" t="s">
        <v>438</v>
      </c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8"/>
      <c r="BD207" s="52">
        <f>BD208</f>
        <v>0</v>
      </c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4"/>
      <c r="BZ207" s="52" t="str">
        <f>BZ208</f>
        <v>-</v>
      </c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4"/>
      <c r="CP207" s="71">
        <f>CP208</f>
        <v>0</v>
      </c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3"/>
    </row>
    <row r="208" spans="2:109" ht="36" customHeight="1" hidden="1">
      <c r="B208" s="144" t="s">
        <v>397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66" t="s">
        <v>208</v>
      </c>
      <c r="AD208" s="67"/>
      <c r="AE208" s="67"/>
      <c r="AF208" s="67"/>
      <c r="AG208" s="67"/>
      <c r="AH208" s="68"/>
      <c r="AI208" s="69" t="s">
        <v>437</v>
      </c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8"/>
      <c r="BD208" s="52">
        <f>BD209</f>
        <v>0</v>
      </c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4"/>
      <c r="BZ208" s="52" t="str">
        <f>BZ209</f>
        <v>-</v>
      </c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4"/>
      <c r="CP208" s="71">
        <f>CP209</f>
        <v>0</v>
      </c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3"/>
    </row>
    <row r="209" spans="2:109" ht="36" customHeight="1" hidden="1">
      <c r="B209" s="144" t="s">
        <v>354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66" t="s">
        <v>208</v>
      </c>
      <c r="AD209" s="67"/>
      <c r="AE209" s="67"/>
      <c r="AF209" s="67"/>
      <c r="AG209" s="67"/>
      <c r="AH209" s="68"/>
      <c r="AI209" s="69" t="s">
        <v>436</v>
      </c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8"/>
      <c r="BD209" s="52">
        <f>BD210</f>
        <v>0</v>
      </c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4"/>
      <c r="BZ209" s="52" t="str">
        <f>BZ210</f>
        <v>-</v>
      </c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4"/>
      <c r="CP209" s="71">
        <f>BD209</f>
        <v>0</v>
      </c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3"/>
    </row>
    <row r="210" spans="2:109" ht="18.75" customHeight="1" hidden="1">
      <c r="B210" s="144" t="s">
        <v>327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66" t="s">
        <v>208</v>
      </c>
      <c r="AD210" s="67"/>
      <c r="AE210" s="67"/>
      <c r="AF210" s="67"/>
      <c r="AG210" s="67"/>
      <c r="AH210" s="68"/>
      <c r="AI210" s="69" t="s">
        <v>435</v>
      </c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8"/>
      <c r="BD210" s="52">
        <f>BD211</f>
        <v>0</v>
      </c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4"/>
      <c r="BZ210" s="52" t="str">
        <f>BZ211</f>
        <v>-</v>
      </c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4"/>
      <c r="CP210" s="71">
        <f>BD210</f>
        <v>0</v>
      </c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3"/>
    </row>
    <row r="211" spans="2:109" ht="18.75" customHeight="1" hidden="1">
      <c r="B211" s="144" t="s">
        <v>279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66" t="s">
        <v>208</v>
      </c>
      <c r="AD211" s="67"/>
      <c r="AE211" s="67"/>
      <c r="AF211" s="67"/>
      <c r="AG211" s="67"/>
      <c r="AH211" s="68"/>
      <c r="AI211" s="69" t="s">
        <v>434</v>
      </c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8"/>
      <c r="BD211" s="52">
        <f>BD212</f>
        <v>0</v>
      </c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4"/>
      <c r="BZ211" s="52" t="str">
        <f>BZ212</f>
        <v>-</v>
      </c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4"/>
      <c r="CP211" s="71">
        <f>BD211</f>
        <v>0</v>
      </c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3"/>
    </row>
    <row r="212" spans="2:109" ht="24" customHeight="1" hidden="1">
      <c r="B212" s="144" t="s">
        <v>290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66" t="s">
        <v>208</v>
      </c>
      <c r="AD212" s="67"/>
      <c r="AE212" s="67"/>
      <c r="AF212" s="67"/>
      <c r="AG212" s="67"/>
      <c r="AH212" s="68"/>
      <c r="AI212" s="69" t="s">
        <v>433</v>
      </c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8"/>
      <c r="BD212" s="52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4"/>
      <c r="BZ212" s="52" t="s">
        <v>307</v>
      </c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4"/>
      <c r="CP212" s="71">
        <f>BD212</f>
        <v>0</v>
      </c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3"/>
    </row>
    <row r="213" spans="2:109" ht="24" customHeight="1" hidden="1">
      <c r="B213" s="144" t="s">
        <v>279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66" t="s">
        <v>208</v>
      </c>
      <c r="AD213" s="67"/>
      <c r="AE213" s="67"/>
      <c r="AF213" s="67"/>
      <c r="AG213" s="67"/>
      <c r="AH213" s="68"/>
      <c r="AI213" s="69" t="s">
        <v>394</v>
      </c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8"/>
      <c r="BD213" s="52" t="str">
        <f>BD214</f>
        <v>-</v>
      </c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4"/>
      <c r="BZ213" s="52" t="str">
        <f>BZ214</f>
        <v>-</v>
      </c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4"/>
      <c r="CP213" s="71" t="s">
        <v>307</v>
      </c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3"/>
    </row>
    <row r="214" spans="2:109" ht="24" customHeight="1" hidden="1">
      <c r="B214" s="144" t="s">
        <v>329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66" t="s">
        <v>208</v>
      </c>
      <c r="AD214" s="67"/>
      <c r="AE214" s="67"/>
      <c r="AF214" s="67"/>
      <c r="AG214" s="67"/>
      <c r="AH214" s="68"/>
      <c r="AI214" s="69" t="s">
        <v>393</v>
      </c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8"/>
      <c r="BD214" s="52" t="s">
        <v>307</v>
      </c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4"/>
      <c r="BZ214" s="52" t="s">
        <v>307</v>
      </c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4"/>
      <c r="CP214" s="71" t="s">
        <v>307</v>
      </c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3"/>
    </row>
    <row r="215" spans="2:109" s="21" customFormat="1" ht="12.75" customHeight="1">
      <c r="B215" s="154" t="s">
        <v>298</v>
      </c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2"/>
      <c r="AC215" s="151" t="s">
        <v>208</v>
      </c>
      <c r="AD215" s="152"/>
      <c r="AE215" s="152"/>
      <c r="AF215" s="152"/>
      <c r="AG215" s="152"/>
      <c r="AH215" s="153"/>
      <c r="AI215" s="155" t="s">
        <v>95</v>
      </c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3"/>
      <c r="BD215" s="49">
        <f>BD216+BD254+BD247</f>
        <v>866700</v>
      </c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1"/>
      <c r="BZ215" s="49">
        <f>BZ216+BZ254+BZ247</f>
        <v>172671.44999999998</v>
      </c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1"/>
      <c r="CP215" s="95">
        <v>309938.44</v>
      </c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7"/>
    </row>
    <row r="216" spans="2:109" s="21" customFormat="1" ht="15" customHeight="1">
      <c r="B216" s="154" t="s">
        <v>421</v>
      </c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2"/>
      <c r="AC216" s="151" t="s">
        <v>208</v>
      </c>
      <c r="AD216" s="152"/>
      <c r="AE216" s="152"/>
      <c r="AF216" s="152"/>
      <c r="AG216" s="152"/>
      <c r="AH216" s="153"/>
      <c r="AI216" s="155" t="s">
        <v>96</v>
      </c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3"/>
      <c r="BD216" s="49">
        <f>BD217+BD243</f>
        <v>141400</v>
      </c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1"/>
      <c r="BZ216" s="49">
        <f aca="true" t="shared" si="7" ref="BZ216:BZ221">BZ217</f>
        <v>23550.68</v>
      </c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1"/>
      <c r="CP216" s="95">
        <f aca="true" t="shared" si="8" ref="CP216:CP222">BD216-BZ216</f>
        <v>117849.32</v>
      </c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7"/>
    </row>
    <row r="217" spans="2:109" ht="49.5" customHeight="1">
      <c r="B217" s="144" t="s">
        <v>4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66" t="s">
        <v>208</v>
      </c>
      <c r="AD217" s="67"/>
      <c r="AE217" s="67"/>
      <c r="AF217" s="67"/>
      <c r="AG217" s="67"/>
      <c r="AH217" s="68"/>
      <c r="AI217" s="69" t="s">
        <v>97</v>
      </c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8"/>
      <c r="BD217" s="55">
        <f>BD218</f>
        <v>141400</v>
      </c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>
        <f t="shared" si="7"/>
        <v>23550.68</v>
      </c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71">
        <f t="shared" si="8"/>
        <v>117849.32</v>
      </c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3"/>
    </row>
    <row r="218" spans="2:109" ht="34.5" customHeight="1">
      <c r="B218" s="144" t="s">
        <v>477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66" t="s">
        <v>208</v>
      </c>
      <c r="AD218" s="67"/>
      <c r="AE218" s="67"/>
      <c r="AF218" s="67"/>
      <c r="AG218" s="67"/>
      <c r="AH218" s="68"/>
      <c r="AI218" s="69" t="s">
        <v>98</v>
      </c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8"/>
      <c r="BD218" s="55">
        <f>BD219</f>
        <v>141400</v>
      </c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>
        <f t="shared" si="7"/>
        <v>23550.68</v>
      </c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71">
        <f t="shared" si="8"/>
        <v>117849.32</v>
      </c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3"/>
    </row>
    <row r="219" spans="2:109" ht="102.75" customHeight="1">
      <c r="B219" s="144" t="s">
        <v>150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66" t="s">
        <v>208</v>
      </c>
      <c r="AD219" s="67"/>
      <c r="AE219" s="67"/>
      <c r="AF219" s="67"/>
      <c r="AG219" s="67"/>
      <c r="AH219" s="68"/>
      <c r="AI219" s="69" t="s">
        <v>99</v>
      </c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8"/>
      <c r="BD219" s="55">
        <f>BD220+BD224</f>
        <v>141400</v>
      </c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>
        <f t="shared" si="7"/>
        <v>23550.68</v>
      </c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71">
        <f t="shared" si="8"/>
        <v>117849.32</v>
      </c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3"/>
    </row>
    <row r="220" spans="2:109" ht="36.75" customHeight="1">
      <c r="B220" s="144" t="s">
        <v>515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66" t="s">
        <v>208</v>
      </c>
      <c r="AD220" s="67"/>
      <c r="AE220" s="67"/>
      <c r="AF220" s="67"/>
      <c r="AG220" s="67"/>
      <c r="AH220" s="68"/>
      <c r="AI220" s="69" t="s">
        <v>100</v>
      </c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8"/>
      <c r="BD220" s="55">
        <f>BD221</f>
        <v>141400</v>
      </c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>
        <f t="shared" si="7"/>
        <v>23550.68</v>
      </c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71">
        <f t="shared" si="8"/>
        <v>117849.32</v>
      </c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3"/>
    </row>
    <row r="221" spans="2:109" ht="33.75" customHeight="1">
      <c r="B221" s="144" t="s">
        <v>29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66" t="s">
        <v>208</v>
      </c>
      <c r="AD221" s="67"/>
      <c r="AE221" s="67"/>
      <c r="AF221" s="67"/>
      <c r="AG221" s="67"/>
      <c r="AH221" s="68"/>
      <c r="AI221" s="69" t="s">
        <v>101</v>
      </c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8"/>
      <c r="BD221" s="55">
        <f>BD222</f>
        <v>141400</v>
      </c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>
        <f t="shared" si="7"/>
        <v>23550.68</v>
      </c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71">
        <f t="shared" si="8"/>
        <v>117849.32</v>
      </c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3"/>
    </row>
    <row r="222" spans="2:109" ht="35.25" customHeight="1">
      <c r="B222" s="144" t="s">
        <v>242</v>
      </c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66" t="s">
        <v>208</v>
      </c>
      <c r="AD222" s="67"/>
      <c r="AE222" s="67"/>
      <c r="AF222" s="67"/>
      <c r="AG222" s="67"/>
      <c r="AH222" s="68"/>
      <c r="AI222" s="69" t="s">
        <v>102</v>
      </c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8"/>
      <c r="BD222" s="55">
        <v>141400</v>
      </c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>
        <v>23550.68</v>
      </c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71">
        <f t="shared" si="8"/>
        <v>117849.32</v>
      </c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3"/>
    </row>
    <row r="223" spans="2:109" ht="24" customHeight="1" hidden="1">
      <c r="B223" s="144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66"/>
      <c r="AD223" s="67"/>
      <c r="AE223" s="67"/>
      <c r="AF223" s="67"/>
      <c r="AG223" s="67"/>
      <c r="AH223" s="68"/>
      <c r="AI223" s="69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8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71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3"/>
    </row>
    <row r="224" spans="2:109" ht="36.75" customHeight="1" hidden="1">
      <c r="B224" s="14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66"/>
      <c r="AD224" s="67"/>
      <c r="AE224" s="67"/>
      <c r="AF224" s="67"/>
      <c r="AG224" s="67"/>
      <c r="AH224" s="68"/>
      <c r="AI224" s="69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8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71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3"/>
    </row>
    <row r="225" spans="2:109" ht="18.75" customHeight="1" hidden="1">
      <c r="B225" s="14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66"/>
      <c r="AD225" s="67"/>
      <c r="AE225" s="67"/>
      <c r="AF225" s="67"/>
      <c r="AG225" s="67"/>
      <c r="AH225" s="68"/>
      <c r="AI225" s="69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8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71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3"/>
    </row>
    <row r="226" spans="2:109" ht="18.75" customHeight="1" hidden="1">
      <c r="B226" s="14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66"/>
      <c r="AD226" s="67"/>
      <c r="AE226" s="67"/>
      <c r="AF226" s="67"/>
      <c r="AG226" s="67"/>
      <c r="AH226" s="68"/>
      <c r="AI226" s="69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8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71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3"/>
    </row>
    <row r="227" spans="2:109" ht="24" customHeight="1" hidden="1">
      <c r="B227" s="144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66"/>
      <c r="AD227" s="67"/>
      <c r="AE227" s="67"/>
      <c r="AF227" s="67"/>
      <c r="AG227" s="67"/>
      <c r="AH227" s="68"/>
      <c r="AI227" s="69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8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71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3"/>
    </row>
    <row r="228" spans="2:109" ht="24" customHeight="1" hidden="1">
      <c r="B228" s="144" t="s">
        <v>291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66" t="s">
        <v>208</v>
      </c>
      <c r="AD228" s="67"/>
      <c r="AE228" s="67"/>
      <c r="AF228" s="67"/>
      <c r="AG228" s="67"/>
      <c r="AH228" s="68"/>
      <c r="AI228" s="69" t="s">
        <v>155</v>
      </c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8"/>
      <c r="BD228" s="55" t="s">
        <v>307</v>
      </c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 t="s">
        <v>307</v>
      </c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71" t="s">
        <v>307</v>
      </c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3"/>
    </row>
    <row r="229" spans="2:109" ht="24" customHeight="1" hidden="1">
      <c r="B229" s="144" t="s">
        <v>372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66" t="s">
        <v>208</v>
      </c>
      <c r="AD229" s="67"/>
      <c r="AE229" s="67"/>
      <c r="AF229" s="67"/>
      <c r="AG229" s="67"/>
      <c r="AH229" s="68"/>
      <c r="AI229" s="69" t="s">
        <v>179</v>
      </c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8"/>
      <c r="BD229" s="55">
        <f>BD230</f>
        <v>0</v>
      </c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 t="s">
        <v>307</v>
      </c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71">
        <f>BD229</f>
        <v>0</v>
      </c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3"/>
    </row>
    <row r="230" spans="2:109" ht="49.5" customHeight="1" hidden="1">
      <c r="B230" s="144" t="s">
        <v>180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66" t="s">
        <v>208</v>
      </c>
      <c r="AD230" s="67"/>
      <c r="AE230" s="67"/>
      <c r="AF230" s="67"/>
      <c r="AG230" s="67"/>
      <c r="AH230" s="68"/>
      <c r="AI230" s="69" t="s">
        <v>181</v>
      </c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8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 t="s">
        <v>307</v>
      </c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71">
        <f>BD230</f>
        <v>0</v>
      </c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3"/>
    </row>
    <row r="231" spans="2:109" ht="24" customHeight="1" hidden="1">
      <c r="B231" s="144" t="s">
        <v>279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66" t="s">
        <v>208</v>
      </c>
      <c r="AD231" s="67"/>
      <c r="AE231" s="67"/>
      <c r="AF231" s="67"/>
      <c r="AG231" s="67"/>
      <c r="AH231" s="68"/>
      <c r="AI231" s="69" t="s">
        <v>446</v>
      </c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8"/>
      <c r="BD231" s="55" t="s">
        <v>307</v>
      </c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 t="s">
        <v>307</v>
      </c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71" t="e">
        <f>BD231-BZ231</f>
        <v>#VALUE!</v>
      </c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3"/>
    </row>
    <row r="232" spans="2:109" ht="24" customHeight="1" hidden="1">
      <c r="B232" s="144" t="s">
        <v>329</v>
      </c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66" t="s">
        <v>208</v>
      </c>
      <c r="AD232" s="67"/>
      <c r="AE232" s="67"/>
      <c r="AF232" s="67"/>
      <c r="AG232" s="67"/>
      <c r="AH232" s="68"/>
      <c r="AI232" s="69" t="s">
        <v>447</v>
      </c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8"/>
      <c r="BD232" s="55" t="s">
        <v>307</v>
      </c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 t="s">
        <v>307</v>
      </c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71" t="e">
        <f>BD232-BZ232</f>
        <v>#VALUE!</v>
      </c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3"/>
    </row>
    <row r="233" spans="2:109" ht="24" customHeight="1" hidden="1">
      <c r="B233" s="144" t="s">
        <v>293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66" t="s">
        <v>208</v>
      </c>
      <c r="AD233" s="67"/>
      <c r="AE233" s="67"/>
      <c r="AF233" s="67"/>
      <c r="AG233" s="67"/>
      <c r="AH233" s="68"/>
      <c r="AI233" s="69" t="s">
        <v>448</v>
      </c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8"/>
      <c r="BD233" s="55" t="s">
        <v>307</v>
      </c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 t="s">
        <v>307</v>
      </c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71" t="e">
        <f>BD233-BZ233</f>
        <v>#VALUE!</v>
      </c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3"/>
    </row>
    <row r="234" spans="2:109" ht="156.75" customHeight="1" hidden="1">
      <c r="B234" s="144" t="s">
        <v>168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66" t="s">
        <v>208</v>
      </c>
      <c r="AD234" s="67"/>
      <c r="AE234" s="67"/>
      <c r="AF234" s="67"/>
      <c r="AG234" s="67"/>
      <c r="AH234" s="68"/>
      <c r="AI234" s="69" t="s">
        <v>187</v>
      </c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8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71" t="s">
        <v>307</v>
      </c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3"/>
    </row>
    <row r="235" spans="2:109" ht="57" customHeight="1" hidden="1">
      <c r="B235" s="144" t="s">
        <v>175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66" t="s">
        <v>208</v>
      </c>
      <c r="AD235" s="67"/>
      <c r="AE235" s="67"/>
      <c r="AF235" s="67"/>
      <c r="AG235" s="67"/>
      <c r="AH235" s="68"/>
      <c r="AI235" s="69" t="s">
        <v>188</v>
      </c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8"/>
      <c r="BD235" s="52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4"/>
      <c r="BZ235" s="52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4"/>
      <c r="CP235" s="71" t="s">
        <v>307</v>
      </c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3"/>
    </row>
    <row r="236" spans="2:109" ht="18" customHeight="1" hidden="1">
      <c r="B236" s="144" t="s">
        <v>328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6" t="s">
        <v>208</v>
      </c>
      <c r="AD236" s="67"/>
      <c r="AE236" s="67"/>
      <c r="AF236" s="67"/>
      <c r="AG236" s="67"/>
      <c r="AH236" s="68"/>
      <c r="AI236" s="69" t="s">
        <v>189</v>
      </c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8"/>
      <c r="BD236" s="52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4"/>
      <c r="BZ236" s="52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4"/>
      <c r="CP236" s="71" t="s">
        <v>307</v>
      </c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3"/>
    </row>
    <row r="237" spans="2:109" ht="24.75" customHeight="1" hidden="1">
      <c r="B237" s="144" t="s">
        <v>329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6" t="s">
        <v>208</v>
      </c>
      <c r="AD237" s="67"/>
      <c r="AE237" s="67"/>
      <c r="AF237" s="67"/>
      <c r="AG237" s="67"/>
      <c r="AH237" s="68"/>
      <c r="AI237" s="69" t="s">
        <v>190</v>
      </c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8"/>
      <c r="BD237" s="52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4"/>
      <c r="BZ237" s="52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4"/>
      <c r="CP237" s="71" t="s">
        <v>307</v>
      </c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3"/>
    </row>
    <row r="238" spans="2:109" ht="12" customHeight="1" hidden="1">
      <c r="B238" s="144" t="s">
        <v>495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9"/>
      <c r="AC238" s="66" t="s">
        <v>208</v>
      </c>
      <c r="AD238" s="67"/>
      <c r="AE238" s="67"/>
      <c r="AF238" s="67"/>
      <c r="AG238" s="67"/>
      <c r="AH238" s="68"/>
      <c r="AI238" s="69" t="s">
        <v>494</v>
      </c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8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71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3"/>
    </row>
    <row r="239" spans="2:109" ht="12" customHeight="1" hidden="1">
      <c r="B239" s="144" t="s">
        <v>193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9"/>
      <c r="AC239" s="66" t="s">
        <v>208</v>
      </c>
      <c r="AD239" s="67"/>
      <c r="AE239" s="67"/>
      <c r="AF239" s="67"/>
      <c r="AG239" s="67"/>
      <c r="AH239" s="68"/>
      <c r="AI239" s="69" t="s">
        <v>493</v>
      </c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8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71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3"/>
    </row>
    <row r="240" spans="2:109" ht="12" customHeight="1" hidden="1">
      <c r="B240" s="144" t="s">
        <v>328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9"/>
      <c r="AC240" s="66" t="s">
        <v>208</v>
      </c>
      <c r="AD240" s="67"/>
      <c r="AE240" s="67"/>
      <c r="AF240" s="67"/>
      <c r="AG240" s="67"/>
      <c r="AH240" s="68"/>
      <c r="AI240" s="69" t="s">
        <v>492</v>
      </c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8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71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3"/>
    </row>
    <row r="241" spans="2:109" ht="12" customHeight="1" hidden="1">
      <c r="B241" s="144" t="s">
        <v>329</v>
      </c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9"/>
      <c r="AC241" s="66" t="s">
        <v>208</v>
      </c>
      <c r="AD241" s="67"/>
      <c r="AE241" s="67"/>
      <c r="AF241" s="67"/>
      <c r="AG241" s="67"/>
      <c r="AH241" s="68"/>
      <c r="AI241" s="69" t="s">
        <v>491</v>
      </c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8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71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3"/>
    </row>
    <row r="242" spans="2:109" s="21" customFormat="1" ht="12" customHeight="1" hidden="1">
      <c r="B242" s="154" t="s">
        <v>298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2"/>
      <c r="AC242" s="151" t="s">
        <v>208</v>
      </c>
      <c r="AD242" s="152"/>
      <c r="AE242" s="152"/>
      <c r="AF242" s="152"/>
      <c r="AG242" s="152"/>
      <c r="AH242" s="153"/>
      <c r="AI242" s="155" t="s">
        <v>95</v>
      </c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3"/>
      <c r="BD242" s="49">
        <f>BD247+BD297</f>
        <v>64000</v>
      </c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1"/>
      <c r="BZ242" s="49">
        <f>BZ247+BZ297</f>
        <v>20000</v>
      </c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1"/>
      <c r="CP242" s="95">
        <f aca="true" t="shared" si="9" ref="CP242:CP253">BD242-BZ242</f>
        <v>44000</v>
      </c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7"/>
    </row>
    <row r="243" spans="2:109" ht="102.75" customHeight="1" hidden="1">
      <c r="B243" s="144" t="s">
        <v>150</v>
      </c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9"/>
      <c r="AC243" s="66" t="s">
        <v>208</v>
      </c>
      <c r="AD243" s="67"/>
      <c r="AE243" s="67"/>
      <c r="AF243" s="67"/>
      <c r="AG243" s="67"/>
      <c r="AH243" s="68"/>
      <c r="AI243" s="69" t="s">
        <v>542</v>
      </c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8"/>
      <c r="BD243" s="52">
        <f>BD244</f>
        <v>0</v>
      </c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4"/>
      <c r="BZ243" s="52">
        <f>BZ244</f>
        <v>0</v>
      </c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4"/>
      <c r="CP243" s="52" t="s">
        <v>307</v>
      </c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4"/>
    </row>
    <row r="244" spans="2:109" ht="34.5" customHeight="1" hidden="1">
      <c r="B244" s="144" t="s">
        <v>546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66" t="s">
        <v>208</v>
      </c>
      <c r="AD244" s="67"/>
      <c r="AE244" s="67"/>
      <c r="AF244" s="67"/>
      <c r="AG244" s="67"/>
      <c r="AH244" s="68"/>
      <c r="AI244" s="69" t="s">
        <v>543</v>
      </c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8"/>
      <c r="BD244" s="52">
        <f>BD245</f>
        <v>0</v>
      </c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4"/>
      <c r="BZ244" s="52">
        <f>BZ245</f>
        <v>0</v>
      </c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4"/>
      <c r="CP244" s="52" t="s">
        <v>307</v>
      </c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4"/>
    </row>
    <row r="245" spans="2:109" ht="15" customHeight="1" hidden="1">
      <c r="B245" s="144" t="s">
        <v>547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66" t="s">
        <v>208</v>
      </c>
      <c r="AD245" s="67"/>
      <c r="AE245" s="67"/>
      <c r="AF245" s="67"/>
      <c r="AG245" s="67"/>
      <c r="AH245" s="68"/>
      <c r="AI245" s="69" t="s">
        <v>544</v>
      </c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8"/>
      <c r="BD245" s="52">
        <f>BD246</f>
        <v>0</v>
      </c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4"/>
      <c r="BZ245" s="52">
        <f>BZ246</f>
        <v>0</v>
      </c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4"/>
      <c r="CP245" s="52" t="s">
        <v>307</v>
      </c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4"/>
    </row>
    <row r="246" spans="2:109" ht="48.75" customHeight="1" hidden="1">
      <c r="B246" s="144" t="s">
        <v>548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66" t="s">
        <v>208</v>
      </c>
      <c r="AD246" s="67"/>
      <c r="AE246" s="67"/>
      <c r="AF246" s="67"/>
      <c r="AG246" s="67"/>
      <c r="AH246" s="68"/>
      <c r="AI246" s="69" t="s">
        <v>545</v>
      </c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8"/>
      <c r="BD246" s="52">
        <v>0</v>
      </c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4"/>
      <c r="BZ246" s="52">
        <v>0</v>
      </c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4"/>
      <c r="CP246" s="52" t="s">
        <v>307</v>
      </c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4"/>
    </row>
    <row r="247" spans="2:109" s="21" customFormat="1" ht="11.25" customHeight="1">
      <c r="B247" s="154" t="s">
        <v>522</v>
      </c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2"/>
      <c r="AC247" s="151" t="s">
        <v>208</v>
      </c>
      <c r="AD247" s="152"/>
      <c r="AE247" s="152"/>
      <c r="AF247" s="152"/>
      <c r="AG247" s="152"/>
      <c r="AH247" s="153"/>
      <c r="AI247" s="155" t="s">
        <v>502</v>
      </c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3"/>
      <c r="BD247" s="49">
        <f>BD253</f>
        <v>64000</v>
      </c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1"/>
      <c r="BZ247" s="49">
        <f>BZ253</f>
        <v>20000</v>
      </c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1"/>
      <c r="CP247" s="95">
        <f t="shared" si="9"/>
        <v>44000</v>
      </c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7"/>
    </row>
    <row r="248" spans="2:109" ht="46.5" customHeight="1">
      <c r="B248" s="144" t="s">
        <v>4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66" t="s">
        <v>208</v>
      </c>
      <c r="AD248" s="67"/>
      <c r="AE248" s="67"/>
      <c r="AF248" s="67"/>
      <c r="AG248" s="67"/>
      <c r="AH248" s="68"/>
      <c r="AI248" s="69" t="s">
        <v>503</v>
      </c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8"/>
      <c r="BD248" s="55">
        <f>BD249</f>
        <v>64000</v>
      </c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>
        <f>BZ249</f>
        <v>20000</v>
      </c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71">
        <f t="shared" si="9"/>
        <v>44000</v>
      </c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3"/>
    </row>
    <row r="249" spans="2:109" ht="34.5" customHeight="1">
      <c r="B249" s="144" t="s">
        <v>477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66" t="s">
        <v>208</v>
      </c>
      <c r="AD249" s="67"/>
      <c r="AE249" s="67"/>
      <c r="AF249" s="67"/>
      <c r="AG249" s="67"/>
      <c r="AH249" s="68"/>
      <c r="AI249" s="69" t="s">
        <v>504</v>
      </c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8"/>
      <c r="BD249" s="55">
        <f>BD250</f>
        <v>64000</v>
      </c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>
        <f>BZ250</f>
        <v>20000</v>
      </c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71">
        <f t="shared" si="9"/>
        <v>44000</v>
      </c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3"/>
    </row>
    <row r="250" spans="2:109" ht="102.75" customHeight="1">
      <c r="B250" s="144" t="s">
        <v>150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66" t="s">
        <v>208</v>
      </c>
      <c r="AD250" s="67"/>
      <c r="AE250" s="67"/>
      <c r="AF250" s="67"/>
      <c r="AG250" s="67"/>
      <c r="AH250" s="68"/>
      <c r="AI250" s="69" t="s">
        <v>505</v>
      </c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8"/>
      <c r="BD250" s="55">
        <f>BD251</f>
        <v>64000</v>
      </c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>
        <f>BZ251</f>
        <v>20000</v>
      </c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71">
        <f t="shared" si="9"/>
        <v>44000</v>
      </c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3"/>
    </row>
    <row r="251" spans="2:109" ht="36.75" customHeight="1">
      <c r="B251" s="144" t="s">
        <v>515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66" t="s">
        <v>208</v>
      </c>
      <c r="AD251" s="67"/>
      <c r="AE251" s="67"/>
      <c r="AF251" s="67"/>
      <c r="AG251" s="67"/>
      <c r="AH251" s="68"/>
      <c r="AI251" s="69" t="s">
        <v>506</v>
      </c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8"/>
      <c r="BD251" s="55">
        <f>BD252</f>
        <v>64000</v>
      </c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>
        <f>BZ252</f>
        <v>20000</v>
      </c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71">
        <f t="shared" si="9"/>
        <v>44000</v>
      </c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3"/>
    </row>
    <row r="252" spans="2:109" ht="33.75" customHeight="1">
      <c r="B252" s="144" t="s">
        <v>29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66" t="s">
        <v>208</v>
      </c>
      <c r="AD252" s="67"/>
      <c r="AE252" s="67"/>
      <c r="AF252" s="67"/>
      <c r="AG252" s="67"/>
      <c r="AH252" s="68"/>
      <c r="AI252" s="69" t="s">
        <v>507</v>
      </c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8"/>
      <c r="BD252" s="55">
        <f>BD253</f>
        <v>64000</v>
      </c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>
        <f>BZ253</f>
        <v>20000</v>
      </c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71">
        <f t="shared" si="9"/>
        <v>44000</v>
      </c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3"/>
    </row>
    <row r="253" spans="2:109" ht="35.25" customHeight="1">
      <c r="B253" s="144" t="s">
        <v>242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66" t="s">
        <v>208</v>
      </c>
      <c r="AD253" s="67"/>
      <c r="AE253" s="67"/>
      <c r="AF253" s="67"/>
      <c r="AG253" s="67"/>
      <c r="AH253" s="68"/>
      <c r="AI253" s="69" t="s">
        <v>508</v>
      </c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8"/>
      <c r="BD253" s="55">
        <v>64000</v>
      </c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>
        <v>20000</v>
      </c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71">
        <f t="shared" si="9"/>
        <v>44000</v>
      </c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3"/>
    </row>
    <row r="254" spans="2:109" ht="14.25" customHeight="1">
      <c r="B254" s="154" t="s">
        <v>299</v>
      </c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2"/>
      <c r="AC254" s="151" t="s">
        <v>208</v>
      </c>
      <c r="AD254" s="152"/>
      <c r="AE254" s="152"/>
      <c r="AF254" s="152"/>
      <c r="AG254" s="152"/>
      <c r="AH254" s="153"/>
      <c r="AI254" s="155" t="s">
        <v>103</v>
      </c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  <c r="BC254" s="153"/>
      <c r="BD254" s="56">
        <f>BD255</f>
        <v>661300</v>
      </c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>
        <f aca="true" t="shared" si="10" ref="BZ254:BZ259">BZ255</f>
        <v>129120.76999999999</v>
      </c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95">
        <f aca="true" t="shared" si="11" ref="CP254:CP259">BD254-BZ254</f>
        <v>532179.23</v>
      </c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7"/>
    </row>
    <row r="255" spans="2:109" ht="45" customHeight="1">
      <c r="B255" s="144" t="s">
        <v>4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66" t="s">
        <v>208</v>
      </c>
      <c r="AD255" s="67"/>
      <c r="AE255" s="67"/>
      <c r="AF255" s="67"/>
      <c r="AG255" s="67"/>
      <c r="AH255" s="68"/>
      <c r="AI255" s="69" t="s">
        <v>104</v>
      </c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8"/>
      <c r="BD255" s="55">
        <f>BD256+BD267</f>
        <v>661300</v>
      </c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>
        <f>BZ256+BZ267</f>
        <v>129120.76999999999</v>
      </c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71">
        <f>BD255-BZ255</f>
        <v>532179.23</v>
      </c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3"/>
    </row>
    <row r="256" spans="2:109" ht="34.5" customHeight="1">
      <c r="B256" s="144" t="s">
        <v>523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66" t="s">
        <v>208</v>
      </c>
      <c r="AD256" s="67"/>
      <c r="AE256" s="67"/>
      <c r="AF256" s="67"/>
      <c r="AG256" s="67"/>
      <c r="AH256" s="68"/>
      <c r="AI256" s="69" t="s">
        <v>454</v>
      </c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8"/>
      <c r="BD256" s="55">
        <f>BD257+BD262</f>
        <v>621300</v>
      </c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>
        <f>BZ257+BZ262</f>
        <v>129120.76999999999</v>
      </c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71">
        <f>BD256-BZ256</f>
        <v>492179.23</v>
      </c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3"/>
    </row>
    <row r="257" spans="2:109" ht="90.75" customHeight="1">
      <c r="B257" s="144" t="s">
        <v>455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66" t="s">
        <v>208</v>
      </c>
      <c r="AD257" s="67"/>
      <c r="AE257" s="67"/>
      <c r="AF257" s="67"/>
      <c r="AG257" s="67"/>
      <c r="AH257" s="68"/>
      <c r="AI257" s="69" t="s">
        <v>105</v>
      </c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8"/>
      <c r="BD257" s="55">
        <f>BD258</f>
        <v>589200</v>
      </c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>
        <f t="shared" si="10"/>
        <v>126499.18</v>
      </c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71">
        <f t="shared" si="11"/>
        <v>462700.82</v>
      </c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3"/>
    </row>
    <row r="258" spans="2:109" ht="34.5" customHeight="1">
      <c r="B258" s="144" t="s">
        <v>515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66" t="s">
        <v>208</v>
      </c>
      <c r="AD258" s="67"/>
      <c r="AE258" s="67"/>
      <c r="AF258" s="67"/>
      <c r="AG258" s="67"/>
      <c r="AH258" s="68"/>
      <c r="AI258" s="69" t="s">
        <v>106</v>
      </c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8"/>
      <c r="BD258" s="55">
        <f>BD259</f>
        <v>589200</v>
      </c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>
        <f t="shared" si="10"/>
        <v>126499.18</v>
      </c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71">
        <f t="shared" si="11"/>
        <v>462700.82</v>
      </c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3"/>
    </row>
    <row r="259" spans="2:109" ht="34.5" customHeight="1">
      <c r="B259" s="144" t="s">
        <v>29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66" t="s">
        <v>208</v>
      </c>
      <c r="AD259" s="67"/>
      <c r="AE259" s="67"/>
      <c r="AF259" s="67"/>
      <c r="AG259" s="67"/>
      <c r="AH259" s="68"/>
      <c r="AI259" s="69" t="s">
        <v>107</v>
      </c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8"/>
      <c r="BD259" s="55">
        <f>BD260</f>
        <v>589200</v>
      </c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>
        <f t="shared" si="10"/>
        <v>126499.18</v>
      </c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71">
        <f t="shared" si="11"/>
        <v>462700.82</v>
      </c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3"/>
    </row>
    <row r="260" spans="2:109" ht="39" customHeight="1">
      <c r="B260" s="144" t="s">
        <v>242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66" t="s">
        <v>208</v>
      </c>
      <c r="AD260" s="67"/>
      <c r="AE260" s="67"/>
      <c r="AF260" s="67"/>
      <c r="AG260" s="67"/>
      <c r="AH260" s="68"/>
      <c r="AI260" s="69" t="s">
        <v>108</v>
      </c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8"/>
      <c r="BD260" s="55">
        <v>589200</v>
      </c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>
        <v>126499.18</v>
      </c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71">
        <f>BD260-BZ260</f>
        <v>462700.82</v>
      </c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3"/>
    </row>
    <row r="261" spans="2:109" ht="18.75" customHeight="1" hidden="1">
      <c r="B261" s="144" t="s">
        <v>281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66" t="s">
        <v>208</v>
      </c>
      <c r="AD261" s="67"/>
      <c r="AE261" s="67"/>
      <c r="AF261" s="67"/>
      <c r="AG261" s="67"/>
      <c r="AH261" s="68"/>
      <c r="AI261" s="69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8"/>
      <c r="BD261" s="52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4"/>
      <c r="BZ261" s="52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4"/>
      <c r="CP261" s="52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4"/>
    </row>
    <row r="262" spans="2:109" ht="102" customHeight="1">
      <c r="B262" s="144" t="s">
        <v>452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66" t="s">
        <v>208</v>
      </c>
      <c r="AD262" s="67"/>
      <c r="AE262" s="67"/>
      <c r="AF262" s="67"/>
      <c r="AG262" s="67"/>
      <c r="AH262" s="68"/>
      <c r="AI262" s="69" t="s">
        <v>109</v>
      </c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8"/>
      <c r="BD262" s="55">
        <f>BD263</f>
        <v>32100</v>
      </c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>
        <f>BZ263</f>
        <v>2621.59</v>
      </c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71">
        <f aca="true" t="shared" si="12" ref="CP262:CP271">BD262-BZ262</f>
        <v>29478.41</v>
      </c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3"/>
    </row>
    <row r="263" spans="2:109" ht="34.5" customHeight="1">
      <c r="B263" s="144" t="s">
        <v>515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9"/>
      <c r="AC263" s="66" t="s">
        <v>208</v>
      </c>
      <c r="AD263" s="67"/>
      <c r="AE263" s="67"/>
      <c r="AF263" s="67"/>
      <c r="AG263" s="67"/>
      <c r="AH263" s="68"/>
      <c r="AI263" s="69" t="s">
        <v>110</v>
      </c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8"/>
      <c r="BD263" s="55">
        <f>BD264</f>
        <v>32100</v>
      </c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>
        <f>BZ264</f>
        <v>2621.59</v>
      </c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71">
        <f t="shared" si="12"/>
        <v>29478.41</v>
      </c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3"/>
    </row>
    <row r="264" spans="2:109" ht="39" customHeight="1">
      <c r="B264" s="144" t="s">
        <v>29</v>
      </c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9"/>
      <c r="AC264" s="66" t="s">
        <v>208</v>
      </c>
      <c r="AD264" s="67"/>
      <c r="AE264" s="67"/>
      <c r="AF264" s="67"/>
      <c r="AG264" s="67"/>
      <c r="AH264" s="68"/>
      <c r="AI264" s="69" t="s">
        <v>111</v>
      </c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8"/>
      <c r="BD264" s="55">
        <f>BD265</f>
        <v>32100</v>
      </c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>
        <f>BZ265</f>
        <v>2621.59</v>
      </c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71">
        <f t="shared" si="12"/>
        <v>29478.41</v>
      </c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3"/>
    </row>
    <row r="265" spans="2:109" ht="33" customHeight="1">
      <c r="B265" s="144" t="s">
        <v>242</v>
      </c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9"/>
      <c r="AC265" s="66" t="s">
        <v>208</v>
      </c>
      <c r="AD265" s="67"/>
      <c r="AE265" s="67"/>
      <c r="AF265" s="67"/>
      <c r="AG265" s="67"/>
      <c r="AH265" s="68"/>
      <c r="AI265" s="69" t="s">
        <v>112</v>
      </c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8"/>
      <c r="BD265" s="55">
        <v>32100</v>
      </c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>
        <v>2621.59</v>
      </c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71">
        <f t="shared" si="12"/>
        <v>29478.41</v>
      </c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3"/>
    </row>
    <row r="266" spans="2:109" ht="22.5" customHeight="1" hidden="1">
      <c r="B266" s="144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66"/>
      <c r="AD266" s="67"/>
      <c r="AE266" s="67"/>
      <c r="AF266" s="67"/>
      <c r="AG266" s="67"/>
      <c r="AH266" s="68"/>
      <c r="AI266" s="69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8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71">
        <f t="shared" si="12"/>
        <v>0</v>
      </c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3"/>
    </row>
    <row r="267" spans="2:109" ht="36" customHeight="1">
      <c r="B267" s="144" t="s">
        <v>176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66" t="s">
        <v>208</v>
      </c>
      <c r="AD267" s="67"/>
      <c r="AE267" s="67"/>
      <c r="AF267" s="67"/>
      <c r="AG267" s="67"/>
      <c r="AH267" s="68"/>
      <c r="AI267" s="69" t="s">
        <v>113</v>
      </c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8"/>
      <c r="BD267" s="55">
        <f>BD268</f>
        <v>40000</v>
      </c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>
        <f>BZ268</f>
        <v>0</v>
      </c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71">
        <f t="shared" si="12"/>
        <v>40000</v>
      </c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3"/>
    </row>
    <row r="268" spans="2:109" ht="101.25" customHeight="1">
      <c r="B268" s="144" t="s">
        <v>524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66" t="s">
        <v>208</v>
      </c>
      <c r="AD268" s="67"/>
      <c r="AE268" s="67"/>
      <c r="AF268" s="67"/>
      <c r="AG268" s="67"/>
      <c r="AH268" s="68"/>
      <c r="AI268" s="69" t="s">
        <v>114</v>
      </c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8"/>
      <c r="BD268" s="55">
        <f>BD269</f>
        <v>40000</v>
      </c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>
        <f>BZ269</f>
        <v>0</v>
      </c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71">
        <f t="shared" si="12"/>
        <v>40000</v>
      </c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3"/>
    </row>
    <row r="269" spans="2:109" ht="36.75" customHeight="1">
      <c r="B269" s="144" t="s">
        <v>515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66" t="s">
        <v>208</v>
      </c>
      <c r="AD269" s="67"/>
      <c r="AE269" s="67"/>
      <c r="AF269" s="67"/>
      <c r="AG269" s="67"/>
      <c r="AH269" s="68"/>
      <c r="AI269" s="69" t="s">
        <v>115</v>
      </c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8"/>
      <c r="BD269" s="55">
        <f>BD270+BD274</f>
        <v>40000</v>
      </c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>
        <f>BZ270</f>
        <v>0</v>
      </c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71">
        <f t="shared" si="12"/>
        <v>40000</v>
      </c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3"/>
    </row>
    <row r="270" spans="2:109" ht="33" customHeight="1">
      <c r="B270" s="144" t="s">
        <v>29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66" t="s">
        <v>208</v>
      </c>
      <c r="AD270" s="67"/>
      <c r="AE270" s="67"/>
      <c r="AF270" s="67"/>
      <c r="AG270" s="67"/>
      <c r="AH270" s="68"/>
      <c r="AI270" s="69" t="s">
        <v>116</v>
      </c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8"/>
      <c r="BD270" s="55">
        <f>BD271</f>
        <v>40000</v>
      </c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>
        <f>BZ271</f>
        <v>0</v>
      </c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71">
        <f t="shared" si="12"/>
        <v>40000</v>
      </c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3"/>
    </row>
    <row r="271" spans="2:109" ht="36.75" customHeight="1">
      <c r="B271" s="144" t="s">
        <v>242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66" t="s">
        <v>208</v>
      </c>
      <c r="AD271" s="67"/>
      <c r="AE271" s="67"/>
      <c r="AF271" s="67"/>
      <c r="AG271" s="67"/>
      <c r="AH271" s="68"/>
      <c r="AI271" s="69" t="s">
        <v>117</v>
      </c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8"/>
      <c r="BD271" s="55">
        <v>40000</v>
      </c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>
        <v>0</v>
      </c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71">
        <f t="shared" si="12"/>
        <v>40000</v>
      </c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3"/>
    </row>
    <row r="272" spans="2:109" ht="24" customHeight="1" hidden="1">
      <c r="B272" s="144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9"/>
      <c r="AC272" s="66"/>
      <c r="AD272" s="67"/>
      <c r="AE272" s="67"/>
      <c r="AF272" s="67"/>
      <c r="AG272" s="67"/>
      <c r="AH272" s="68"/>
      <c r="AI272" s="69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8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71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3"/>
    </row>
    <row r="273" spans="2:109" ht="15" customHeight="1" hidden="1">
      <c r="B273" s="144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9"/>
      <c r="AC273" s="66"/>
      <c r="AD273" s="67"/>
      <c r="AE273" s="67"/>
      <c r="AF273" s="67"/>
      <c r="AG273" s="67"/>
      <c r="AH273" s="68"/>
      <c r="AI273" s="69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8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71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3"/>
    </row>
    <row r="274" spans="2:109" ht="21.75" customHeight="1" hidden="1">
      <c r="B274" s="144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66"/>
      <c r="AD274" s="67"/>
      <c r="AE274" s="67"/>
      <c r="AF274" s="67"/>
      <c r="AG274" s="67"/>
      <c r="AH274" s="68"/>
      <c r="AI274" s="69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8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71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3"/>
    </row>
    <row r="275" spans="2:109" ht="21.75" customHeight="1" hidden="1">
      <c r="B275" s="144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66"/>
      <c r="AD275" s="67"/>
      <c r="AE275" s="67"/>
      <c r="AF275" s="67"/>
      <c r="AG275" s="67"/>
      <c r="AH275" s="68"/>
      <c r="AI275" s="69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8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71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3"/>
    </row>
    <row r="276" spans="2:150" ht="19.5" customHeight="1">
      <c r="B276" s="154" t="s">
        <v>300</v>
      </c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2"/>
      <c r="AC276" s="151" t="s">
        <v>208</v>
      </c>
      <c r="AD276" s="152"/>
      <c r="AE276" s="152"/>
      <c r="AF276" s="152"/>
      <c r="AG276" s="152"/>
      <c r="AH276" s="153"/>
      <c r="AI276" s="155" t="s">
        <v>118</v>
      </c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3"/>
      <c r="BD276" s="56">
        <f aca="true" t="shared" si="13" ref="BD276:BD282">BD277</f>
        <v>946500</v>
      </c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>
        <f aca="true" t="shared" si="14" ref="BZ276:BZ281">BZ277</f>
        <v>101193.59</v>
      </c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95">
        <f aca="true" t="shared" si="15" ref="CP276:CP283">BD276-BZ276</f>
        <v>845306.41</v>
      </c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7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</row>
    <row r="277" spans="2:153" s="21" customFormat="1" ht="19.5" customHeight="1">
      <c r="B277" s="154" t="s">
        <v>303</v>
      </c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2"/>
      <c r="AC277" s="151" t="s">
        <v>208</v>
      </c>
      <c r="AD277" s="152"/>
      <c r="AE277" s="152"/>
      <c r="AF277" s="152"/>
      <c r="AG277" s="152"/>
      <c r="AH277" s="153"/>
      <c r="AI277" s="155" t="s">
        <v>119</v>
      </c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3"/>
      <c r="BD277" s="56">
        <f t="shared" si="13"/>
        <v>946500</v>
      </c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>
        <f t="shared" si="14"/>
        <v>101193.59</v>
      </c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95">
        <f t="shared" si="15"/>
        <v>845306.41</v>
      </c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7"/>
      <c r="DV277" s="27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</row>
    <row r="278" spans="2:153" ht="47.25" customHeight="1">
      <c r="B278" s="144" t="s">
        <v>5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66" t="s">
        <v>208</v>
      </c>
      <c r="AD278" s="67"/>
      <c r="AE278" s="67"/>
      <c r="AF278" s="67"/>
      <c r="AG278" s="67"/>
      <c r="AH278" s="68"/>
      <c r="AI278" s="69" t="s">
        <v>120</v>
      </c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8"/>
      <c r="BD278" s="55">
        <f t="shared" si="13"/>
        <v>946500</v>
      </c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>
        <f t="shared" si="14"/>
        <v>101193.59</v>
      </c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71">
        <f t="shared" si="15"/>
        <v>845306.41</v>
      </c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3"/>
      <c r="DV278" s="23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</row>
    <row r="279" spans="2:153" ht="13.5" customHeight="1">
      <c r="B279" s="144" t="s">
        <v>479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66" t="s">
        <v>208</v>
      </c>
      <c r="AD279" s="67"/>
      <c r="AE279" s="67"/>
      <c r="AF279" s="67"/>
      <c r="AG279" s="67"/>
      <c r="AH279" s="68"/>
      <c r="AI279" s="69" t="s">
        <v>121</v>
      </c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8"/>
      <c r="BD279" s="55">
        <f t="shared" si="13"/>
        <v>946500</v>
      </c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>
        <f>BZ280</f>
        <v>101193.59</v>
      </c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71">
        <f t="shared" si="15"/>
        <v>845306.41</v>
      </c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3"/>
      <c r="DV279" s="23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</row>
    <row r="280" spans="2:109" ht="95.25" customHeight="1">
      <c r="B280" s="144" t="s">
        <v>470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66" t="s">
        <v>208</v>
      </c>
      <c r="AD280" s="67"/>
      <c r="AE280" s="67"/>
      <c r="AF280" s="67"/>
      <c r="AG280" s="67"/>
      <c r="AH280" s="68"/>
      <c r="AI280" s="69" t="s">
        <v>501</v>
      </c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8"/>
      <c r="BD280" s="55">
        <f t="shared" si="13"/>
        <v>946500</v>
      </c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>
        <f t="shared" si="14"/>
        <v>101193.59</v>
      </c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71">
        <f t="shared" si="15"/>
        <v>845306.41</v>
      </c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3"/>
    </row>
    <row r="281" spans="2:109" ht="35.25" customHeight="1">
      <c r="B281" s="144" t="s">
        <v>123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9"/>
      <c r="AC281" s="66" t="s">
        <v>208</v>
      </c>
      <c r="AD281" s="67"/>
      <c r="AE281" s="67"/>
      <c r="AF281" s="67"/>
      <c r="AG281" s="67"/>
      <c r="AH281" s="68"/>
      <c r="AI281" s="69" t="s">
        <v>122</v>
      </c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8"/>
      <c r="BD281" s="55">
        <f t="shared" si="13"/>
        <v>946500</v>
      </c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>
        <f t="shared" si="14"/>
        <v>101193.59</v>
      </c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71">
        <f t="shared" si="15"/>
        <v>845306.41</v>
      </c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3"/>
    </row>
    <row r="282" spans="2:109" ht="18.75" customHeight="1">
      <c r="B282" s="144" t="s">
        <v>125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9"/>
      <c r="AC282" s="66" t="s">
        <v>208</v>
      </c>
      <c r="AD282" s="67"/>
      <c r="AE282" s="67"/>
      <c r="AF282" s="67"/>
      <c r="AG282" s="67"/>
      <c r="AH282" s="68"/>
      <c r="AI282" s="69" t="s">
        <v>124</v>
      </c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8"/>
      <c r="BD282" s="55">
        <f t="shared" si="13"/>
        <v>946500</v>
      </c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>
        <f>BZ283</f>
        <v>101193.59</v>
      </c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71">
        <f>BD282-BZ282</f>
        <v>845306.41</v>
      </c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3"/>
    </row>
    <row r="283" spans="2:109" ht="69.75" customHeight="1">
      <c r="B283" s="144" t="s">
        <v>525</v>
      </c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9"/>
      <c r="AC283" s="66" t="s">
        <v>208</v>
      </c>
      <c r="AD283" s="67"/>
      <c r="AE283" s="67"/>
      <c r="AF283" s="67"/>
      <c r="AG283" s="67"/>
      <c r="AH283" s="68"/>
      <c r="AI283" s="69" t="s">
        <v>126</v>
      </c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8"/>
      <c r="BD283" s="55">
        <v>946500</v>
      </c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>
        <v>101193.59</v>
      </c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71">
        <f t="shared" si="15"/>
        <v>845306.41</v>
      </c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3"/>
    </row>
    <row r="284" spans="2:109" ht="33.75" customHeight="1" hidden="1">
      <c r="B284" s="144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9"/>
      <c r="AC284" s="66"/>
      <c r="AD284" s="67"/>
      <c r="AE284" s="67"/>
      <c r="AF284" s="67"/>
      <c r="AG284" s="67"/>
      <c r="AH284" s="68"/>
      <c r="AI284" s="69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8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71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3"/>
    </row>
    <row r="285" spans="2:109" s="21" customFormat="1" ht="49.5" customHeight="1" hidden="1">
      <c r="B285" s="154" t="s">
        <v>313</v>
      </c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2"/>
      <c r="AC285" s="151" t="s">
        <v>208</v>
      </c>
      <c r="AD285" s="152"/>
      <c r="AE285" s="152"/>
      <c r="AF285" s="152"/>
      <c r="AG285" s="152"/>
      <c r="AH285" s="153"/>
      <c r="AI285" s="155" t="s">
        <v>127</v>
      </c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AZ285" s="152"/>
      <c r="BA285" s="152"/>
      <c r="BB285" s="152"/>
      <c r="BC285" s="153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95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7"/>
    </row>
    <row r="286" spans="2:109" ht="18" customHeight="1" hidden="1">
      <c r="B286" s="144" t="s">
        <v>314</v>
      </c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9"/>
      <c r="AC286" s="66" t="s">
        <v>208</v>
      </c>
      <c r="AD286" s="67"/>
      <c r="AE286" s="67"/>
      <c r="AF286" s="67"/>
      <c r="AG286" s="67"/>
      <c r="AH286" s="68"/>
      <c r="AI286" s="69" t="s">
        <v>312</v>
      </c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8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71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3"/>
    </row>
    <row r="287" spans="2:109" ht="58.5" customHeight="1" hidden="1">
      <c r="B287" s="144" t="s">
        <v>7</v>
      </c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9"/>
      <c r="AC287" s="66" t="s">
        <v>208</v>
      </c>
      <c r="AD287" s="67"/>
      <c r="AE287" s="67"/>
      <c r="AF287" s="67"/>
      <c r="AG287" s="67"/>
      <c r="AH287" s="68"/>
      <c r="AI287" s="69" t="s">
        <v>6</v>
      </c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8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71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3"/>
    </row>
    <row r="288" spans="2:109" ht="24" customHeight="1" hidden="1">
      <c r="B288" s="144" t="s">
        <v>478</v>
      </c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9"/>
      <c r="AC288" s="66" t="s">
        <v>208</v>
      </c>
      <c r="AD288" s="67"/>
      <c r="AE288" s="67"/>
      <c r="AF288" s="67"/>
      <c r="AG288" s="67"/>
      <c r="AH288" s="68"/>
      <c r="AI288" s="69" t="s">
        <v>192</v>
      </c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8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71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3"/>
    </row>
    <row r="289" spans="2:109" ht="24" customHeight="1" hidden="1">
      <c r="B289" s="144" t="s">
        <v>481</v>
      </c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9"/>
      <c r="AC289" s="66" t="s">
        <v>208</v>
      </c>
      <c r="AD289" s="67"/>
      <c r="AE289" s="67"/>
      <c r="AF289" s="67"/>
      <c r="AG289" s="67"/>
      <c r="AH289" s="68"/>
      <c r="AI289" s="69" t="s">
        <v>186</v>
      </c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8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71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3"/>
    </row>
    <row r="290" spans="2:109" ht="164.25" customHeight="1" hidden="1">
      <c r="B290" s="144" t="s">
        <v>169</v>
      </c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9"/>
      <c r="AC290" s="66" t="s">
        <v>208</v>
      </c>
      <c r="AD290" s="67"/>
      <c r="AE290" s="67"/>
      <c r="AF290" s="67"/>
      <c r="AG290" s="67"/>
      <c r="AH290" s="68"/>
      <c r="AI290" s="69" t="s">
        <v>185</v>
      </c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8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71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3"/>
    </row>
    <row r="291" spans="2:109" ht="16.5" customHeight="1" hidden="1">
      <c r="B291" s="144" t="s">
        <v>327</v>
      </c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9"/>
      <c r="AC291" s="66" t="s">
        <v>208</v>
      </c>
      <c r="AD291" s="67"/>
      <c r="AE291" s="67"/>
      <c r="AF291" s="67"/>
      <c r="AG291" s="67"/>
      <c r="AH291" s="68"/>
      <c r="AI291" s="69" t="s">
        <v>184</v>
      </c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8"/>
      <c r="BD291" s="52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4"/>
      <c r="BZ291" s="52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4"/>
      <c r="CP291" s="52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4"/>
    </row>
    <row r="292" spans="2:109" ht="16.5" customHeight="1" hidden="1">
      <c r="B292" s="144" t="s">
        <v>406</v>
      </c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9"/>
      <c r="AC292" s="66" t="s">
        <v>208</v>
      </c>
      <c r="AD292" s="67"/>
      <c r="AE292" s="67"/>
      <c r="AF292" s="67"/>
      <c r="AG292" s="67"/>
      <c r="AH292" s="68"/>
      <c r="AI292" s="69" t="s">
        <v>183</v>
      </c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8"/>
      <c r="BD292" s="52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4"/>
      <c r="BZ292" s="52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4"/>
      <c r="CP292" s="52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4"/>
    </row>
    <row r="293" spans="2:109" ht="26.25" customHeight="1" hidden="1">
      <c r="B293" s="144" t="s">
        <v>407</v>
      </c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9"/>
      <c r="AC293" s="66" t="s">
        <v>208</v>
      </c>
      <c r="AD293" s="67"/>
      <c r="AE293" s="67"/>
      <c r="AF293" s="67"/>
      <c r="AG293" s="67"/>
      <c r="AH293" s="68"/>
      <c r="AI293" s="69" t="s">
        <v>182</v>
      </c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8"/>
      <c r="BD293" s="52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4"/>
      <c r="BZ293" s="52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4"/>
      <c r="CP293" s="52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4"/>
    </row>
    <row r="294" spans="2:109" ht="141" customHeight="1" hidden="1">
      <c r="B294" s="144" t="s">
        <v>191</v>
      </c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9"/>
      <c r="AC294" s="66" t="s">
        <v>208</v>
      </c>
      <c r="AD294" s="67"/>
      <c r="AE294" s="67"/>
      <c r="AF294" s="67"/>
      <c r="AG294" s="67"/>
      <c r="AH294" s="68"/>
      <c r="AI294" s="69" t="s">
        <v>160</v>
      </c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8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71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3"/>
    </row>
    <row r="295" spans="2:109" ht="17.25" customHeight="1" hidden="1">
      <c r="B295" s="144" t="s">
        <v>406</v>
      </c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9"/>
      <c r="AC295" s="66" t="s">
        <v>208</v>
      </c>
      <c r="AD295" s="67"/>
      <c r="AE295" s="67"/>
      <c r="AF295" s="67"/>
      <c r="AG295" s="67"/>
      <c r="AH295" s="68"/>
      <c r="AI295" s="69" t="s">
        <v>417</v>
      </c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8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71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3"/>
    </row>
    <row r="296" spans="2:109" ht="24.75" customHeight="1" hidden="1">
      <c r="B296" s="144" t="s">
        <v>327</v>
      </c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9"/>
      <c r="AC296" s="66" t="s">
        <v>208</v>
      </c>
      <c r="AD296" s="67"/>
      <c r="AE296" s="67"/>
      <c r="AF296" s="67"/>
      <c r="AG296" s="67"/>
      <c r="AH296" s="68"/>
      <c r="AI296" s="69" t="s">
        <v>285</v>
      </c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8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71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3"/>
    </row>
    <row r="297" spans="2:109" ht="24.75" customHeight="1" hidden="1">
      <c r="B297" s="144" t="s">
        <v>406</v>
      </c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9"/>
      <c r="AC297" s="66" t="s">
        <v>208</v>
      </c>
      <c r="AD297" s="67"/>
      <c r="AE297" s="67"/>
      <c r="AF297" s="67"/>
      <c r="AG297" s="67"/>
      <c r="AH297" s="68"/>
      <c r="AI297" s="69" t="s">
        <v>286</v>
      </c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8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71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3"/>
    </row>
    <row r="298" spans="2:109" ht="24.75" customHeight="1" hidden="1">
      <c r="B298" s="144" t="s">
        <v>407</v>
      </c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9"/>
      <c r="AC298" s="66" t="s">
        <v>208</v>
      </c>
      <c r="AD298" s="67"/>
      <c r="AE298" s="67"/>
      <c r="AF298" s="67"/>
      <c r="AG298" s="67"/>
      <c r="AH298" s="68"/>
      <c r="AI298" s="69" t="s">
        <v>337</v>
      </c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8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71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3"/>
    </row>
    <row r="299" spans="2:109" ht="127.5" customHeight="1" hidden="1">
      <c r="B299" s="144" t="s">
        <v>495</v>
      </c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9"/>
      <c r="AC299" s="66" t="s">
        <v>208</v>
      </c>
      <c r="AD299" s="67"/>
      <c r="AE299" s="67"/>
      <c r="AF299" s="67"/>
      <c r="AG299" s="67"/>
      <c r="AH299" s="68"/>
      <c r="AI299" s="69" t="s">
        <v>500</v>
      </c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8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71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3"/>
    </row>
    <row r="300" spans="2:109" ht="17.25" customHeight="1" hidden="1">
      <c r="B300" s="144" t="s">
        <v>406</v>
      </c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9"/>
      <c r="AC300" s="66" t="s">
        <v>208</v>
      </c>
      <c r="AD300" s="67"/>
      <c r="AE300" s="67"/>
      <c r="AF300" s="67"/>
      <c r="AG300" s="67"/>
      <c r="AH300" s="68"/>
      <c r="AI300" s="69" t="s">
        <v>499</v>
      </c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8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71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3"/>
    </row>
    <row r="301" spans="2:109" ht="24.75" customHeight="1" hidden="1">
      <c r="B301" s="144" t="s">
        <v>327</v>
      </c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9"/>
      <c r="AC301" s="66" t="s">
        <v>208</v>
      </c>
      <c r="AD301" s="67"/>
      <c r="AE301" s="67"/>
      <c r="AF301" s="67"/>
      <c r="AG301" s="67"/>
      <c r="AH301" s="68"/>
      <c r="AI301" s="69" t="s">
        <v>498</v>
      </c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8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71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3"/>
    </row>
    <row r="302" spans="2:109" ht="24.75" customHeight="1" hidden="1">
      <c r="B302" s="144" t="s">
        <v>406</v>
      </c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9"/>
      <c r="AC302" s="66" t="s">
        <v>208</v>
      </c>
      <c r="AD302" s="67"/>
      <c r="AE302" s="67"/>
      <c r="AF302" s="67"/>
      <c r="AG302" s="67"/>
      <c r="AH302" s="68"/>
      <c r="AI302" s="69" t="s">
        <v>497</v>
      </c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8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71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3"/>
    </row>
    <row r="303" spans="2:109" ht="24.75" customHeight="1" hidden="1">
      <c r="B303" s="144" t="s">
        <v>407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9"/>
      <c r="AC303" s="66" t="s">
        <v>208</v>
      </c>
      <c r="AD303" s="67"/>
      <c r="AE303" s="67"/>
      <c r="AF303" s="67"/>
      <c r="AG303" s="67"/>
      <c r="AH303" s="68"/>
      <c r="AI303" s="69" t="s">
        <v>496</v>
      </c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8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71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3"/>
    </row>
    <row r="304" spans="2:109" ht="79.5" customHeight="1" hidden="1">
      <c r="B304" s="144" t="s">
        <v>459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9"/>
      <c r="AC304" s="66" t="s">
        <v>208</v>
      </c>
      <c r="AD304" s="67"/>
      <c r="AE304" s="67"/>
      <c r="AF304" s="67"/>
      <c r="AG304" s="67"/>
      <c r="AH304" s="68"/>
      <c r="AI304" s="69" t="s">
        <v>449</v>
      </c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8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71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3"/>
    </row>
    <row r="305" spans="2:109" ht="17.25" customHeight="1" hidden="1">
      <c r="B305" s="144" t="s">
        <v>406</v>
      </c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9"/>
      <c r="AC305" s="66" t="s">
        <v>208</v>
      </c>
      <c r="AD305" s="67"/>
      <c r="AE305" s="67"/>
      <c r="AF305" s="67"/>
      <c r="AG305" s="67"/>
      <c r="AH305" s="68"/>
      <c r="AI305" s="69" t="s">
        <v>450</v>
      </c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8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71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3"/>
    </row>
    <row r="306" spans="2:109" ht="24.75" customHeight="1" hidden="1">
      <c r="B306" s="144" t="s">
        <v>327</v>
      </c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9"/>
      <c r="AC306" s="66" t="s">
        <v>208</v>
      </c>
      <c r="AD306" s="67"/>
      <c r="AE306" s="67"/>
      <c r="AF306" s="67"/>
      <c r="AG306" s="67"/>
      <c r="AH306" s="68"/>
      <c r="AI306" s="69" t="s">
        <v>287</v>
      </c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8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71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3"/>
    </row>
    <row r="307" spans="2:109" ht="24.75" customHeight="1" hidden="1">
      <c r="B307" s="144" t="s">
        <v>406</v>
      </c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9"/>
      <c r="AC307" s="66" t="s">
        <v>208</v>
      </c>
      <c r="AD307" s="67"/>
      <c r="AE307" s="67"/>
      <c r="AF307" s="67"/>
      <c r="AG307" s="67"/>
      <c r="AH307" s="68"/>
      <c r="AI307" s="69" t="s">
        <v>288</v>
      </c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8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71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3"/>
    </row>
    <row r="308" spans="2:109" ht="24.75" customHeight="1" hidden="1">
      <c r="B308" s="144" t="s">
        <v>407</v>
      </c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9"/>
      <c r="AC308" s="66" t="s">
        <v>208</v>
      </c>
      <c r="AD308" s="67"/>
      <c r="AE308" s="67"/>
      <c r="AF308" s="67"/>
      <c r="AG308" s="67"/>
      <c r="AH308" s="68"/>
      <c r="AI308" s="69" t="s">
        <v>451</v>
      </c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8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71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3"/>
    </row>
    <row r="309" spans="2:109" ht="15" customHeight="1">
      <c r="B309" s="154" t="s">
        <v>304</v>
      </c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2"/>
      <c r="AC309" s="151" t="s">
        <v>208</v>
      </c>
      <c r="AD309" s="152"/>
      <c r="AE309" s="152"/>
      <c r="AF309" s="152"/>
      <c r="AG309" s="152"/>
      <c r="AH309" s="153"/>
      <c r="AI309" s="155" t="s">
        <v>128</v>
      </c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  <c r="AZ309" s="152"/>
      <c r="BA309" s="152"/>
      <c r="BB309" s="152"/>
      <c r="BC309" s="153"/>
      <c r="BD309" s="56">
        <f>BD310</f>
        <v>5000</v>
      </c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 t="str">
        <f>BZ310</f>
        <v>-</v>
      </c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95">
        <f aca="true" t="shared" si="16" ref="CP309:CP315">CP310</f>
        <v>5000</v>
      </c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7"/>
    </row>
    <row r="310" spans="2:109" s="21" customFormat="1" ht="14.25" customHeight="1">
      <c r="B310" s="154" t="s">
        <v>305</v>
      </c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2"/>
      <c r="AC310" s="151" t="s">
        <v>208</v>
      </c>
      <c r="AD310" s="152"/>
      <c r="AE310" s="152"/>
      <c r="AF310" s="152"/>
      <c r="AG310" s="152"/>
      <c r="AH310" s="153"/>
      <c r="AI310" s="155" t="s">
        <v>129</v>
      </c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  <c r="AZ310" s="152"/>
      <c r="BA310" s="152"/>
      <c r="BB310" s="152"/>
      <c r="BC310" s="153"/>
      <c r="BD310" s="56">
        <f>BD312</f>
        <v>5000</v>
      </c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 t="str">
        <f>BZ312</f>
        <v>-</v>
      </c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95">
        <f t="shared" si="16"/>
        <v>5000</v>
      </c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7"/>
    </row>
    <row r="311" spans="2:109" ht="45" customHeight="1">
      <c r="B311" s="144" t="s">
        <v>5</v>
      </c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9"/>
      <c r="AC311" s="66" t="s">
        <v>208</v>
      </c>
      <c r="AD311" s="67"/>
      <c r="AE311" s="67"/>
      <c r="AF311" s="67"/>
      <c r="AG311" s="67"/>
      <c r="AH311" s="68"/>
      <c r="AI311" s="69" t="s">
        <v>130</v>
      </c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8"/>
      <c r="BD311" s="55">
        <f>BD312</f>
        <v>5000</v>
      </c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 t="str">
        <f>BZ312</f>
        <v>-</v>
      </c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71">
        <f t="shared" si="16"/>
        <v>5000</v>
      </c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3"/>
    </row>
    <row r="312" spans="2:109" ht="24.75" customHeight="1">
      <c r="B312" s="144" t="s">
        <v>480</v>
      </c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9"/>
      <c r="AC312" s="66" t="s">
        <v>208</v>
      </c>
      <c r="AD312" s="67"/>
      <c r="AE312" s="67"/>
      <c r="AF312" s="67"/>
      <c r="AG312" s="67"/>
      <c r="AH312" s="68"/>
      <c r="AI312" s="69" t="s">
        <v>131</v>
      </c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8"/>
      <c r="BD312" s="55">
        <f>BD313</f>
        <v>5000</v>
      </c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 t="str">
        <f>BZ313</f>
        <v>-</v>
      </c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71">
        <f t="shared" si="16"/>
        <v>5000</v>
      </c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3"/>
    </row>
    <row r="313" spans="2:109" ht="91.5" customHeight="1">
      <c r="B313" s="144" t="s">
        <v>445</v>
      </c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9"/>
      <c r="AC313" s="66" t="s">
        <v>208</v>
      </c>
      <c r="AD313" s="67"/>
      <c r="AE313" s="67"/>
      <c r="AF313" s="67"/>
      <c r="AG313" s="67"/>
      <c r="AH313" s="68"/>
      <c r="AI313" s="69" t="s">
        <v>132</v>
      </c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8"/>
      <c r="BD313" s="55">
        <f>BD314</f>
        <v>5000</v>
      </c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 t="str">
        <f>BZ314</f>
        <v>-</v>
      </c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71">
        <f t="shared" si="16"/>
        <v>5000</v>
      </c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3"/>
    </row>
    <row r="314" spans="2:109" ht="36" customHeight="1">
      <c r="B314" s="144" t="s">
        <v>515</v>
      </c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9"/>
      <c r="AC314" s="66" t="s">
        <v>208</v>
      </c>
      <c r="AD314" s="67"/>
      <c r="AE314" s="67"/>
      <c r="AF314" s="67"/>
      <c r="AG314" s="67"/>
      <c r="AH314" s="68"/>
      <c r="AI314" s="69" t="s">
        <v>133</v>
      </c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8"/>
      <c r="BD314" s="55">
        <f>BD315</f>
        <v>5000</v>
      </c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 t="str">
        <f>BZ315</f>
        <v>-</v>
      </c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71">
        <f t="shared" si="16"/>
        <v>5000</v>
      </c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3"/>
    </row>
    <row r="315" spans="2:109" ht="40.5" customHeight="1">
      <c r="B315" s="144" t="s">
        <v>29</v>
      </c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9"/>
      <c r="AC315" s="66" t="s">
        <v>208</v>
      </c>
      <c r="AD315" s="67"/>
      <c r="AE315" s="67"/>
      <c r="AF315" s="67"/>
      <c r="AG315" s="67"/>
      <c r="AH315" s="68"/>
      <c r="AI315" s="69" t="s">
        <v>134</v>
      </c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8"/>
      <c r="BD315" s="55">
        <f>BD316</f>
        <v>5000</v>
      </c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 t="str">
        <f>BZ316</f>
        <v>-</v>
      </c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71">
        <f t="shared" si="16"/>
        <v>5000</v>
      </c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3"/>
    </row>
    <row r="316" spans="2:109" ht="36" customHeight="1">
      <c r="B316" s="144" t="s">
        <v>242</v>
      </c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9"/>
      <c r="AC316" s="66" t="s">
        <v>208</v>
      </c>
      <c r="AD316" s="67"/>
      <c r="AE316" s="67"/>
      <c r="AF316" s="67"/>
      <c r="AG316" s="67"/>
      <c r="AH316" s="68"/>
      <c r="AI316" s="69" t="s">
        <v>135</v>
      </c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8"/>
      <c r="BD316" s="55">
        <v>5000</v>
      </c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 t="s">
        <v>307</v>
      </c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71">
        <f>BD316</f>
        <v>5000</v>
      </c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3"/>
    </row>
    <row r="317" spans="2:109" ht="18.75" customHeight="1" hidden="1">
      <c r="B317" s="144" t="s">
        <v>280</v>
      </c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9"/>
      <c r="AC317" s="66" t="s">
        <v>208</v>
      </c>
      <c r="AD317" s="67"/>
      <c r="AE317" s="67"/>
      <c r="AF317" s="67"/>
      <c r="AG317" s="67"/>
      <c r="AH317" s="68"/>
      <c r="AI317" s="69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8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71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3"/>
    </row>
    <row r="318" spans="2:109" ht="23.25" customHeight="1">
      <c r="B318" s="154" t="s">
        <v>161</v>
      </c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2"/>
      <c r="AC318" s="151" t="s">
        <v>208</v>
      </c>
      <c r="AD318" s="152"/>
      <c r="AE318" s="152"/>
      <c r="AF318" s="152"/>
      <c r="AG318" s="152"/>
      <c r="AH318" s="153"/>
      <c r="AI318" s="155" t="s">
        <v>136</v>
      </c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AZ318" s="152"/>
      <c r="BA318" s="152"/>
      <c r="BB318" s="152"/>
      <c r="BC318" s="153"/>
      <c r="BD318" s="56">
        <f>BD319</f>
        <v>249000</v>
      </c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>
        <f>BZ319</f>
        <v>0</v>
      </c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95">
        <f aca="true" t="shared" si="17" ref="CP318:CP324">BD318-BZ318</f>
        <v>249000</v>
      </c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7"/>
    </row>
    <row r="319" spans="2:109" ht="23.25" customHeight="1">
      <c r="B319" s="144" t="s">
        <v>162</v>
      </c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9"/>
      <c r="AC319" s="66" t="s">
        <v>208</v>
      </c>
      <c r="AD319" s="67"/>
      <c r="AE319" s="67"/>
      <c r="AF319" s="67"/>
      <c r="AG319" s="67"/>
      <c r="AH319" s="68"/>
      <c r="AI319" s="69" t="s">
        <v>137</v>
      </c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8"/>
      <c r="BD319" s="55">
        <f>BD322</f>
        <v>249000</v>
      </c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>
        <f>BZ322</f>
        <v>0</v>
      </c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95">
        <f t="shared" si="17"/>
        <v>249000</v>
      </c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7"/>
    </row>
    <row r="320" spans="2:109" ht="34.5" customHeight="1">
      <c r="B320" s="144" t="s">
        <v>527</v>
      </c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9"/>
      <c r="AC320" s="66" t="s">
        <v>208</v>
      </c>
      <c r="AD320" s="67"/>
      <c r="AE320" s="67"/>
      <c r="AF320" s="67"/>
      <c r="AG320" s="67"/>
      <c r="AH320" s="68"/>
      <c r="AI320" s="69" t="s">
        <v>138</v>
      </c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8"/>
      <c r="BD320" s="55">
        <f>BD321</f>
        <v>249000</v>
      </c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>
        <f>BZ321</f>
        <v>0</v>
      </c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95">
        <f t="shared" si="17"/>
        <v>249000</v>
      </c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7"/>
    </row>
    <row r="321" spans="2:109" ht="23.25" customHeight="1">
      <c r="B321" s="144" t="s">
        <v>289</v>
      </c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9"/>
      <c r="AC321" s="66" t="s">
        <v>208</v>
      </c>
      <c r="AD321" s="67"/>
      <c r="AE321" s="67"/>
      <c r="AF321" s="67"/>
      <c r="AG321" s="67"/>
      <c r="AH321" s="68"/>
      <c r="AI321" s="69" t="s">
        <v>139</v>
      </c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8"/>
      <c r="BD321" s="55">
        <f>BD322</f>
        <v>249000</v>
      </c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>
        <f>BZ322</f>
        <v>0</v>
      </c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95">
        <f t="shared" si="17"/>
        <v>249000</v>
      </c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7"/>
    </row>
    <row r="322" spans="2:109" ht="72.75" customHeight="1">
      <c r="B322" s="144" t="s">
        <v>163</v>
      </c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9"/>
      <c r="AC322" s="66" t="s">
        <v>208</v>
      </c>
      <c r="AD322" s="67"/>
      <c r="AE322" s="67"/>
      <c r="AF322" s="67"/>
      <c r="AG322" s="67"/>
      <c r="AH322" s="68"/>
      <c r="AI322" s="69" t="s">
        <v>140</v>
      </c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8"/>
      <c r="BD322" s="55">
        <f>BD323</f>
        <v>249000</v>
      </c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>
        <f>BZ323</f>
        <v>0</v>
      </c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95">
        <f t="shared" si="17"/>
        <v>249000</v>
      </c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  <c r="DA322" s="96"/>
      <c r="DB322" s="96"/>
      <c r="DC322" s="96"/>
      <c r="DD322" s="96"/>
      <c r="DE322" s="97"/>
    </row>
    <row r="323" spans="2:109" ht="23.25" customHeight="1">
      <c r="B323" s="144" t="s">
        <v>143</v>
      </c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9"/>
      <c r="AC323" s="66" t="s">
        <v>208</v>
      </c>
      <c r="AD323" s="67"/>
      <c r="AE323" s="67"/>
      <c r="AF323" s="67"/>
      <c r="AG323" s="67"/>
      <c r="AH323" s="68"/>
      <c r="AI323" s="69" t="s">
        <v>141</v>
      </c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8"/>
      <c r="BD323" s="55">
        <f>BD324</f>
        <v>249000</v>
      </c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>
        <f>BZ324</f>
        <v>0</v>
      </c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95">
        <f t="shared" si="17"/>
        <v>249000</v>
      </c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7"/>
    </row>
    <row r="324" spans="2:109" ht="15" customHeight="1">
      <c r="B324" s="144" t="s">
        <v>164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9"/>
      <c r="AC324" s="66" t="s">
        <v>208</v>
      </c>
      <c r="AD324" s="67"/>
      <c r="AE324" s="67"/>
      <c r="AF324" s="67"/>
      <c r="AG324" s="67"/>
      <c r="AH324" s="68"/>
      <c r="AI324" s="69" t="s">
        <v>142</v>
      </c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8"/>
      <c r="BD324" s="55">
        <v>249000</v>
      </c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>
        <v>0</v>
      </c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95">
        <f t="shared" si="17"/>
        <v>249000</v>
      </c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6"/>
      <c r="DE324" s="97"/>
    </row>
    <row r="325" spans="2:109" ht="23.25" customHeight="1" hidden="1">
      <c r="B325" s="144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9"/>
      <c r="AC325" s="66"/>
      <c r="AD325" s="67"/>
      <c r="AE325" s="67"/>
      <c r="AF325" s="67"/>
      <c r="AG325" s="67"/>
      <c r="AH325" s="68"/>
      <c r="AI325" s="69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8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95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  <c r="DA325" s="96"/>
      <c r="DB325" s="96"/>
      <c r="DC325" s="96"/>
      <c r="DD325" s="96"/>
      <c r="DE325" s="97"/>
    </row>
    <row r="326" spans="2:109" ht="23.25" customHeight="1" hidden="1">
      <c r="B326" s="144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9"/>
      <c r="AC326" s="66"/>
      <c r="AD326" s="67"/>
      <c r="AE326" s="67"/>
      <c r="AF326" s="67"/>
      <c r="AG326" s="67"/>
      <c r="AH326" s="68"/>
      <c r="AI326" s="69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8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95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  <c r="DA326" s="96"/>
      <c r="DB326" s="96"/>
      <c r="DC326" s="96"/>
      <c r="DD326" s="96"/>
      <c r="DE326" s="97"/>
    </row>
    <row r="327" spans="2:109" ht="16.5" customHeight="1" thickBot="1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30"/>
      <c r="AD327" s="31"/>
      <c r="AE327" s="31"/>
      <c r="AF327" s="31"/>
      <c r="AG327" s="31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33"/>
    </row>
    <row r="328" spans="2:109" ht="23.25" customHeight="1">
      <c r="B328" s="156" t="s">
        <v>233</v>
      </c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8"/>
      <c r="AC328" s="159" t="s">
        <v>209</v>
      </c>
      <c r="AD328" s="160"/>
      <c r="AE328" s="160"/>
      <c r="AF328" s="160"/>
      <c r="AG328" s="160"/>
      <c r="AH328" s="161"/>
      <c r="AI328" s="162" t="s">
        <v>200</v>
      </c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1"/>
      <c r="BD328" s="163"/>
      <c r="BE328" s="163"/>
      <c r="BF328" s="163"/>
      <c r="BG328" s="163"/>
      <c r="BH328" s="163"/>
      <c r="BI328" s="163"/>
      <c r="BJ328" s="163"/>
      <c r="BK328" s="163"/>
      <c r="BL328" s="163"/>
      <c r="BM328" s="163"/>
      <c r="BN328" s="163"/>
      <c r="BO328" s="163"/>
      <c r="BP328" s="163"/>
      <c r="BQ328" s="163"/>
      <c r="BR328" s="163"/>
      <c r="BS328" s="163"/>
      <c r="BT328" s="163"/>
      <c r="BU328" s="163"/>
      <c r="BV328" s="163"/>
      <c r="BW328" s="163"/>
      <c r="BX328" s="163"/>
      <c r="BY328" s="164"/>
      <c r="BZ328" s="163">
        <v>2808.15</v>
      </c>
      <c r="CA328" s="163"/>
      <c r="CB328" s="163"/>
      <c r="CC328" s="163"/>
      <c r="CD328" s="163"/>
      <c r="CE328" s="163"/>
      <c r="CF328" s="163"/>
      <c r="CG328" s="163"/>
      <c r="CH328" s="163"/>
      <c r="CI328" s="163"/>
      <c r="CJ328" s="163"/>
      <c r="CK328" s="163"/>
      <c r="CL328" s="163"/>
      <c r="CM328" s="163"/>
      <c r="CN328" s="163"/>
      <c r="CO328" s="164"/>
      <c r="CP328" s="163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</row>
    <row r="329" spans="2:109" ht="1.5" customHeight="1" thickBot="1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5"/>
      <c r="AC329" s="36"/>
      <c r="AD329" s="37"/>
      <c r="AE329" s="37"/>
      <c r="AF329" s="37"/>
      <c r="AG329" s="37"/>
      <c r="AH329" s="37"/>
      <c r="AI329" s="38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8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8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8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9"/>
    </row>
    <row r="331" spans="79:93" ht="12"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</row>
  </sheetData>
  <sheetProtection/>
  <mergeCells count="1950">
    <mergeCell ref="AI168:BC168"/>
    <mergeCell ref="B167:AB167"/>
    <mergeCell ref="AC167:AH167"/>
    <mergeCell ref="AI167:BC167"/>
    <mergeCell ref="BD167:BY167"/>
    <mergeCell ref="BD168:BY168"/>
    <mergeCell ref="CP167:DE167"/>
    <mergeCell ref="B177:AB177"/>
    <mergeCell ref="AC177:AH177"/>
    <mergeCell ref="AI177:BC177"/>
    <mergeCell ref="BD177:BY177"/>
    <mergeCell ref="BZ177:CO177"/>
    <mergeCell ref="CP177:DE177"/>
    <mergeCell ref="B176:AB176"/>
    <mergeCell ref="AC176:AH176"/>
    <mergeCell ref="AC168:AH168"/>
    <mergeCell ref="BD176:BY176"/>
    <mergeCell ref="BZ176:CO176"/>
    <mergeCell ref="CP176:DE176"/>
    <mergeCell ref="B175:AB175"/>
    <mergeCell ref="AC175:AH175"/>
    <mergeCell ref="AI175:BC175"/>
    <mergeCell ref="BD175:BY175"/>
    <mergeCell ref="BZ175:CO175"/>
    <mergeCell ref="CP175:DE175"/>
    <mergeCell ref="B174:AB174"/>
    <mergeCell ref="AC174:AH174"/>
    <mergeCell ref="AI174:BC174"/>
    <mergeCell ref="BD174:BY174"/>
    <mergeCell ref="BZ174:CO174"/>
    <mergeCell ref="CP174:DE174"/>
    <mergeCell ref="B173:AB173"/>
    <mergeCell ref="AC173:AH173"/>
    <mergeCell ref="AI173:BC173"/>
    <mergeCell ref="BD173:BY173"/>
    <mergeCell ref="BZ173:CO173"/>
    <mergeCell ref="CP173:DE173"/>
    <mergeCell ref="B172:AB172"/>
    <mergeCell ref="AC172:AH172"/>
    <mergeCell ref="AI172:BC172"/>
    <mergeCell ref="BD172:BY172"/>
    <mergeCell ref="BZ172:CO172"/>
    <mergeCell ref="CP172:DE172"/>
    <mergeCell ref="B171:AB171"/>
    <mergeCell ref="AC171:AH171"/>
    <mergeCell ref="AI171:BC171"/>
    <mergeCell ref="BD171:BY171"/>
    <mergeCell ref="BZ171:CO171"/>
    <mergeCell ref="CP171:DE171"/>
    <mergeCell ref="BD169:BY169"/>
    <mergeCell ref="BZ169:CO169"/>
    <mergeCell ref="CP169:DE169"/>
    <mergeCell ref="B168:AB168"/>
    <mergeCell ref="B170:AB170"/>
    <mergeCell ref="AC170:AH170"/>
    <mergeCell ref="AI170:BC170"/>
    <mergeCell ref="BD170:BY170"/>
    <mergeCell ref="BZ170:CO170"/>
    <mergeCell ref="CP170:DE170"/>
    <mergeCell ref="AI130:BC130"/>
    <mergeCell ref="CP190:DE190"/>
    <mergeCell ref="B190:AB190"/>
    <mergeCell ref="AC190:AH190"/>
    <mergeCell ref="AI190:BC190"/>
    <mergeCell ref="BD190:BY190"/>
    <mergeCell ref="BZ190:CO190"/>
    <mergeCell ref="BZ168:CO168"/>
    <mergeCell ref="CP168:DE168"/>
    <mergeCell ref="B169:AB169"/>
    <mergeCell ref="CP119:DE119"/>
    <mergeCell ref="BD239:BY239"/>
    <mergeCell ref="BD124:BY124"/>
    <mergeCell ref="AI156:BC156"/>
    <mergeCell ref="BZ124:CO124"/>
    <mergeCell ref="CP124:DE124"/>
    <mergeCell ref="BZ128:CO128"/>
    <mergeCell ref="AI135:BC135"/>
    <mergeCell ref="BZ127:CO127"/>
    <mergeCell ref="AI140:BC140"/>
    <mergeCell ref="CP107:DE107"/>
    <mergeCell ref="CP118:DE118"/>
    <mergeCell ref="CP117:DE117"/>
    <mergeCell ref="CP116:DE116"/>
    <mergeCell ref="BZ123:CO123"/>
    <mergeCell ref="CP83:DE83"/>
    <mergeCell ref="BZ122:CO122"/>
    <mergeCell ref="BZ96:CO96"/>
    <mergeCell ref="BZ87:CO87"/>
    <mergeCell ref="BZ92:CO92"/>
    <mergeCell ref="CP84:DE84"/>
    <mergeCell ref="CP114:DE114"/>
    <mergeCell ref="CP81:DE81"/>
    <mergeCell ref="CP98:DE98"/>
    <mergeCell ref="BZ80:CO80"/>
    <mergeCell ref="CP99:DE99"/>
    <mergeCell ref="CP106:DE106"/>
    <mergeCell ref="CP87:DE87"/>
    <mergeCell ref="CP97:DE97"/>
    <mergeCell ref="CP113:DE113"/>
    <mergeCell ref="CP69:DE69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CP80:DE80"/>
    <mergeCell ref="CP70:DE70"/>
    <mergeCell ref="BD77:BY77"/>
    <mergeCell ref="AC79:AH79"/>
    <mergeCell ref="CP68:DE68"/>
    <mergeCell ref="BD76:BY76"/>
    <mergeCell ref="BZ76:CO76"/>
    <mergeCell ref="AC73:AH73"/>
    <mergeCell ref="BZ77:CO77"/>
    <mergeCell ref="CP72:DE72"/>
    <mergeCell ref="AI51:BC51"/>
    <mergeCell ref="AC51:AH51"/>
    <mergeCell ref="AC46:AH46"/>
    <mergeCell ref="AI50:BC50"/>
    <mergeCell ref="AI48:BC48"/>
    <mergeCell ref="AI49:BC49"/>
    <mergeCell ref="AC47:AH47"/>
    <mergeCell ref="B68:AB68"/>
    <mergeCell ref="B60:AB60"/>
    <mergeCell ref="BD63:BY63"/>
    <mergeCell ref="BD59:BY59"/>
    <mergeCell ref="BZ63:CO63"/>
    <mergeCell ref="B66:AB66"/>
    <mergeCell ref="BZ64:CO64"/>
    <mergeCell ref="AI62:BC62"/>
    <mergeCell ref="AI68:BC68"/>
    <mergeCell ref="AI63:BC63"/>
    <mergeCell ref="BD47:BY47"/>
    <mergeCell ref="BZ55:CO55"/>
    <mergeCell ref="BZ67:CO67"/>
    <mergeCell ref="AI58:BC58"/>
    <mergeCell ref="BD57:BY57"/>
    <mergeCell ref="BZ58:CO58"/>
    <mergeCell ref="AI53:BC53"/>
    <mergeCell ref="AI52:BC52"/>
    <mergeCell ref="BD51:BY51"/>
    <mergeCell ref="BD53:BY53"/>
    <mergeCell ref="BZ82:CO82"/>
    <mergeCell ref="BD54:BY54"/>
    <mergeCell ref="BZ65:CO65"/>
    <mergeCell ref="BD58:BY58"/>
    <mergeCell ref="BD66:BY66"/>
    <mergeCell ref="BD67:BY67"/>
    <mergeCell ref="BD64:BY64"/>
    <mergeCell ref="BD65:BY65"/>
    <mergeCell ref="BD71:BY71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AC222:AH222"/>
    <mergeCell ref="AC221:AH221"/>
    <mergeCell ref="B223:AB223"/>
    <mergeCell ref="B219:AB219"/>
    <mergeCell ref="B213:AB213"/>
    <mergeCell ref="AC214:AH214"/>
    <mergeCell ref="B218:AB218"/>
    <mergeCell ref="B222:AB222"/>
    <mergeCell ref="B221:AB221"/>
    <mergeCell ref="B220:AB220"/>
    <mergeCell ref="BD254:BY254"/>
    <mergeCell ref="AC193:AH193"/>
    <mergeCell ref="AI231:BC231"/>
    <mergeCell ref="AI224:BC224"/>
    <mergeCell ref="AI222:BC222"/>
    <mergeCell ref="AI209:BC209"/>
    <mergeCell ref="AI212:BC212"/>
    <mergeCell ref="AI219:BC219"/>
    <mergeCell ref="BD212:BY212"/>
    <mergeCell ref="AI239:BC239"/>
    <mergeCell ref="B194:AB194"/>
    <mergeCell ref="B214:AB214"/>
    <mergeCell ref="B216:AB216"/>
    <mergeCell ref="AC195:AH195"/>
    <mergeCell ref="AC196:AH196"/>
    <mergeCell ref="B202:AB202"/>
    <mergeCell ref="B215:AB215"/>
    <mergeCell ref="AC213:AH213"/>
    <mergeCell ref="AC205:AH205"/>
    <mergeCell ref="B203:AB203"/>
    <mergeCell ref="B181:AB181"/>
    <mergeCell ref="B183:AB183"/>
    <mergeCell ref="AC224:AH224"/>
    <mergeCell ref="AC210:AH210"/>
    <mergeCell ref="AC209:AH209"/>
    <mergeCell ref="AC208:AH208"/>
    <mergeCell ref="AC215:AH215"/>
    <mergeCell ref="AC219:AH219"/>
    <mergeCell ref="AC216:AH216"/>
    <mergeCell ref="B211:AB211"/>
    <mergeCell ref="B192:AB192"/>
    <mergeCell ref="B193:AB193"/>
    <mergeCell ref="B182:AB182"/>
    <mergeCell ref="B185:AB185"/>
    <mergeCell ref="B187:AB187"/>
    <mergeCell ref="B184:AB184"/>
    <mergeCell ref="B189:AB189"/>
    <mergeCell ref="B191:AB191"/>
    <mergeCell ref="B188:AB188"/>
    <mergeCell ref="B186:AB186"/>
    <mergeCell ref="B165:AB165"/>
    <mergeCell ref="B178:AB178"/>
    <mergeCell ref="B180:AB180"/>
    <mergeCell ref="B179:AB179"/>
    <mergeCell ref="B162:AB162"/>
    <mergeCell ref="B157:AB157"/>
    <mergeCell ref="B163:AB163"/>
    <mergeCell ref="B164:AB164"/>
    <mergeCell ref="B166:AB166"/>
    <mergeCell ref="B158:AB158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I136:BC136"/>
    <mergeCell ref="AI137:BC137"/>
    <mergeCell ref="AI133:BC133"/>
    <mergeCell ref="AI129:BC129"/>
    <mergeCell ref="AC132:AH132"/>
    <mergeCell ref="AI131:BC131"/>
    <mergeCell ref="AI132:BC132"/>
    <mergeCell ref="AC133:AH133"/>
    <mergeCell ref="AI134:BC134"/>
    <mergeCell ref="AC130:AH130"/>
    <mergeCell ref="CP57:DE57"/>
    <mergeCell ref="CP51:DE51"/>
    <mergeCell ref="BZ51:CO51"/>
    <mergeCell ref="BD52:BY52"/>
    <mergeCell ref="BD56:BY56"/>
    <mergeCell ref="CP56:DE56"/>
    <mergeCell ref="BZ57:CO57"/>
    <mergeCell ref="BZ53:CO53"/>
    <mergeCell ref="BD55:BY55"/>
    <mergeCell ref="CP54:DE54"/>
    <mergeCell ref="CP105:DE105"/>
    <mergeCell ref="CP104:DE104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CP123:DE123"/>
    <mergeCell ref="CP111:DE111"/>
    <mergeCell ref="BZ98:CO98"/>
    <mergeCell ref="CP122:DE122"/>
    <mergeCell ref="CP93:DE93"/>
    <mergeCell ref="BZ85:CO85"/>
    <mergeCell ref="CP115:DE115"/>
    <mergeCell ref="BZ113:CO113"/>
    <mergeCell ref="BZ102:CO102"/>
    <mergeCell ref="CP92:DE92"/>
    <mergeCell ref="CP102:DE102"/>
    <mergeCell ref="CP91:DE91"/>
    <mergeCell ref="BD68:BY68"/>
    <mergeCell ref="BD80:BY80"/>
    <mergeCell ref="BD79:BY79"/>
    <mergeCell ref="AC91:AH91"/>
    <mergeCell ref="AC96:AH96"/>
    <mergeCell ref="BD85:BY85"/>
    <mergeCell ref="BD86:BY86"/>
    <mergeCell ref="BD101:BY101"/>
    <mergeCell ref="AI56:BC56"/>
    <mergeCell ref="AI84:BC84"/>
    <mergeCell ref="AC76:AH76"/>
    <mergeCell ref="AI67:BC67"/>
    <mergeCell ref="AI66:BC66"/>
    <mergeCell ref="AC71:AH71"/>
    <mergeCell ref="AC122:AH122"/>
    <mergeCell ref="AC116:AH116"/>
    <mergeCell ref="AC117:AH117"/>
    <mergeCell ref="AC67:AH67"/>
    <mergeCell ref="AC101:AH101"/>
    <mergeCell ref="AC97:AH97"/>
    <mergeCell ref="AC88:AH88"/>
    <mergeCell ref="AC112:AH112"/>
    <mergeCell ref="AC118:AH118"/>
    <mergeCell ref="AC81:AH81"/>
    <mergeCell ref="AC82:AH82"/>
    <mergeCell ref="AC86:AH86"/>
    <mergeCell ref="AC87:AH87"/>
    <mergeCell ref="AC99:AH99"/>
    <mergeCell ref="AI60:BC60"/>
    <mergeCell ref="AC63:AH63"/>
    <mergeCell ref="AC128:AH128"/>
    <mergeCell ref="B125:AB125"/>
    <mergeCell ref="AC126:AH126"/>
    <mergeCell ref="B111:AB111"/>
    <mergeCell ref="B105:AB105"/>
    <mergeCell ref="AC110:AH110"/>
    <mergeCell ref="AC123:AH123"/>
    <mergeCell ref="B128:AB128"/>
    <mergeCell ref="AC127:AH127"/>
    <mergeCell ref="B114:AB114"/>
    <mergeCell ref="B104:AB104"/>
    <mergeCell ref="B131:AB131"/>
    <mergeCell ref="B127:AB127"/>
    <mergeCell ref="B130:AB130"/>
    <mergeCell ref="B129:AB129"/>
    <mergeCell ref="B109:AB109"/>
    <mergeCell ref="AC119:AH119"/>
    <mergeCell ref="AC106:AH106"/>
    <mergeCell ref="B134:AB134"/>
    <mergeCell ref="AC115:AH115"/>
    <mergeCell ref="B123:AB123"/>
    <mergeCell ref="B124:AB124"/>
    <mergeCell ref="AC124:AH124"/>
    <mergeCell ref="B112:AB112"/>
    <mergeCell ref="B113:AB113"/>
    <mergeCell ref="AC120:AH120"/>
    <mergeCell ref="AC129:AH129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32:AB132"/>
    <mergeCell ref="B102:AB102"/>
    <mergeCell ref="B144:AB144"/>
    <mergeCell ref="B146:AB146"/>
    <mergeCell ref="B140:AB140"/>
    <mergeCell ref="B143:AB143"/>
    <mergeCell ref="B145:AB145"/>
    <mergeCell ref="B141:AB141"/>
    <mergeCell ref="B139:AB139"/>
    <mergeCell ref="B148:AB148"/>
    <mergeCell ref="AC191:AH191"/>
    <mergeCell ref="AI185:BC185"/>
    <mergeCell ref="AC192:AH192"/>
    <mergeCell ref="AI163:BC163"/>
    <mergeCell ref="AC161:AH161"/>
    <mergeCell ref="AC179:AH179"/>
    <mergeCell ref="AC180:AH180"/>
    <mergeCell ref="B149:AB149"/>
    <mergeCell ref="AC194:AH194"/>
    <mergeCell ref="AI186:BC186"/>
    <mergeCell ref="AI166:BC166"/>
    <mergeCell ref="AI178:BC178"/>
    <mergeCell ref="AC184:AH184"/>
    <mergeCell ref="AC181:AH181"/>
    <mergeCell ref="AC166:AH166"/>
    <mergeCell ref="AC186:AH186"/>
    <mergeCell ref="AC188:AH188"/>
    <mergeCell ref="AC189:AH189"/>
    <mergeCell ref="AC187:AH187"/>
    <mergeCell ref="AC183:AH183"/>
    <mergeCell ref="AC185:AH185"/>
    <mergeCell ref="AI162:BC162"/>
    <mergeCell ref="AI179:BC179"/>
    <mergeCell ref="AI160:BC160"/>
    <mergeCell ref="AI164:BC164"/>
    <mergeCell ref="AC182:AH182"/>
    <mergeCell ref="AC169:AH169"/>
    <mergeCell ref="AI169:BC169"/>
    <mergeCell ref="AC151:AH151"/>
    <mergeCell ref="AC155:AH155"/>
    <mergeCell ref="AC153:AH153"/>
    <mergeCell ref="AC154:AH154"/>
    <mergeCell ref="AC152:AH152"/>
    <mergeCell ref="AC162:AH162"/>
    <mergeCell ref="AC156:AH156"/>
    <mergeCell ref="AI152:BC152"/>
    <mergeCell ref="AI182:BC182"/>
    <mergeCell ref="AC178:AH178"/>
    <mergeCell ref="AI157:BC157"/>
    <mergeCell ref="AI155:BC155"/>
    <mergeCell ref="AI153:BC153"/>
    <mergeCell ref="AI181:BC181"/>
    <mergeCell ref="AI161:BC161"/>
    <mergeCell ref="AI159:BC159"/>
    <mergeCell ref="AI176:BC176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BZ153:CO153"/>
    <mergeCell ref="BZ150:CO150"/>
    <mergeCell ref="AI146:BC146"/>
    <mergeCell ref="AI139:BC139"/>
    <mergeCell ref="CP188:DE188"/>
    <mergeCell ref="CP182:DE182"/>
    <mergeCell ref="AI150:BC150"/>
    <mergeCell ref="CP157:DE157"/>
    <mergeCell ref="CP151:DE151"/>
    <mergeCell ref="CP156:DE156"/>
    <mergeCell ref="CP163:DE163"/>
    <mergeCell ref="CP191:DE191"/>
    <mergeCell ref="CP193:DE193"/>
    <mergeCell ref="CP183:DE183"/>
    <mergeCell ref="CP184:DE184"/>
    <mergeCell ref="CP186:DE186"/>
    <mergeCell ref="CP178:DE178"/>
    <mergeCell ref="CP180:DE180"/>
    <mergeCell ref="CP181:DE181"/>
    <mergeCell ref="CP179:DE179"/>
    <mergeCell ref="BD197:BY197"/>
    <mergeCell ref="AI213:BC213"/>
    <mergeCell ref="BZ211:CO211"/>
    <mergeCell ref="BZ208:CO208"/>
    <mergeCell ref="AI204:BC204"/>
    <mergeCell ref="BD206:BY206"/>
    <mergeCell ref="AI205:BC205"/>
    <mergeCell ref="BZ206:CO206"/>
    <mergeCell ref="BZ213:CO213"/>
    <mergeCell ref="BZ212:CO212"/>
    <mergeCell ref="AI196:BC196"/>
    <mergeCell ref="AI200:BC200"/>
    <mergeCell ref="AI199:BC199"/>
    <mergeCell ref="AC202:AH202"/>
    <mergeCell ref="CP203:DE203"/>
    <mergeCell ref="AI197:BC197"/>
    <mergeCell ref="AI203:BC203"/>
    <mergeCell ref="BZ198:CO198"/>
    <mergeCell ref="AI201:BC201"/>
    <mergeCell ref="BD203:BY203"/>
    <mergeCell ref="B207:AB207"/>
    <mergeCell ref="BD207:BY207"/>
    <mergeCell ref="AI206:BC206"/>
    <mergeCell ref="B204:AB204"/>
    <mergeCell ref="AI202:BC202"/>
    <mergeCell ref="CP221:DE221"/>
    <mergeCell ref="CP220:DE220"/>
    <mergeCell ref="CP215:DE215"/>
    <mergeCell ref="AC212:AH212"/>
    <mergeCell ref="B210:AB210"/>
    <mergeCell ref="B199:AB199"/>
    <mergeCell ref="B200:AB200"/>
    <mergeCell ref="B201:AB201"/>
    <mergeCell ref="AC201:AH201"/>
    <mergeCell ref="AC199:AH199"/>
    <mergeCell ref="AC203:AH203"/>
    <mergeCell ref="AC200:AH200"/>
    <mergeCell ref="CP223:DE223"/>
    <mergeCell ref="CP225:DE225"/>
    <mergeCell ref="CP224:DE224"/>
    <mergeCell ref="CP222:DE222"/>
    <mergeCell ref="CP209:DE209"/>
    <mergeCell ref="CP211:DE211"/>
    <mergeCell ref="CP214:DE214"/>
    <mergeCell ref="CP212:DE212"/>
    <mergeCell ref="CP218:DE218"/>
    <mergeCell ref="CP216:DE216"/>
    <mergeCell ref="BZ328:CO328"/>
    <mergeCell ref="BD228:BY228"/>
    <mergeCell ref="BD266:BY266"/>
    <mergeCell ref="BZ266:CO266"/>
    <mergeCell ref="BZ281:CO281"/>
    <mergeCell ref="B229:AB229"/>
    <mergeCell ref="BD259:BY259"/>
    <mergeCell ref="BD232:BY232"/>
    <mergeCell ref="BD230:BY230"/>
    <mergeCell ref="BD231:BY231"/>
    <mergeCell ref="B227:AB227"/>
    <mergeCell ref="BZ258:CO258"/>
    <mergeCell ref="BZ269:CO269"/>
    <mergeCell ref="B198:AB198"/>
    <mergeCell ref="AI207:BC207"/>
    <mergeCell ref="AI216:BC216"/>
    <mergeCell ref="BD216:BY216"/>
    <mergeCell ref="BD209:BY209"/>
    <mergeCell ref="BD208:BY208"/>
    <mergeCell ref="BD201:BY201"/>
    <mergeCell ref="B205:AB205"/>
    <mergeCell ref="B206:AB206"/>
    <mergeCell ref="B195:AB195"/>
    <mergeCell ref="B197:AB197"/>
    <mergeCell ref="B196:AB196"/>
    <mergeCell ref="CP229:DE229"/>
    <mergeCell ref="BD227:BY227"/>
    <mergeCell ref="BD222:BY222"/>
    <mergeCell ref="BZ222:CO222"/>
    <mergeCell ref="CP207:DE207"/>
    <mergeCell ref="CP267:DE267"/>
    <mergeCell ref="CP266:DE266"/>
    <mergeCell ref="CP273:DE273"/>
    <mergeCell ref="B208:AB208"/>
    <mergeCell ref="AI208:BC208"/>
    <mergeCell ref="AI214:BC214"/>
    <mergeCell ref="BD215:BY215"/>
    <mergeCell ref="BD210:BY210"/>
    <mergeCell ref="BZ259:CO259"/>
    <mergeCell ref="AC226:AH226"/>
    <mergeCell ref="CP328:DE328"/>
    <mergeCell ref="BD267:BY267"/>
    <mergeCell ref="BZ275:CO275"/>
    <mergeCell ref="BZ268:CO268"/>
    <mergeCell ref="CP270:DE270"/>
    <mergeCell ref="BZ282:CO282"/>
    <mergeCell ref="CP282:DE282"/>
    <mergeCell ref="BZ270:CO270"/>
    <mergeCell ref="CP308:DE308"/>
    <mergeCell ref="BZ294:CO294"/>
    <mergeCell ref="BD257:BY257"/>
    <mergeCell ref="BZ256:CO256"/>
    <mergeCell ref="BZ223:CO223"/>
    <mergeCell ref="BZ291:CO291"/>
    <mergeCell ref="BZ288:CO288"/>
    <mergeCell ref="BZ286:CO286"/>
    <mergeCell ref="BZ283:CO283"/>
    <mergeCell ref="BZ260:CO260"/>
    <mergeCell ref="BZ277:CO277"/>
    <mergeCell ref="BZ285:CO285"/>
    <mergeCell ref="BZ293:CO293"/>
    <mergeCell ref="BZ257:CO257"/>
    <mergeCell ref="BD260:BY260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BD3:BY3"/>
    <mergeCell ref="BZ3:CO3"/>
    <mergeCell ref="AI3:BC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B70:AB70"/>
    <mergeCell ref="B78:AB78"/>
    <mergeCell ref="AC105:AH105"/>
    <mergeCell ref="B122:AB122"/>
    <mergeCell ref="B99:AB99"/>
    <mergeCell ref="B71:AB71"/>
    <mergeCell ref="B75:AB75"/>
    <mergeCell ref="B92:AB92"/>
    <mergeCell ref="B116:AB116"/>
    <mergeCell ref="B101:AB101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B136:AB136"/>
    <mergeCell ref="B106:AB106"/>
    <mergeCell ref="B74:AB74"/>
    <mergeCell ref="B72:AB72"/>
    <mergeCell ref="B88:AB88"/>
    <mergeCell ref="B76:AB76"/>
    <mergeCell ref="B77:AB77"/>
    <mergeCell ref="B82:AB82"/>
    <mergeCell ref="B85:AB85"/>
    <mergeCell ref="B80:AB80"/>
    <mergeCell ref="B79:AB79"/>
    <mergeCell ref="B84:AB84"/>
    <mergeCell ref="B56:AB56"/>
    <mergeCell ref="B59:AB59"/>
    <mergeCell ref="B63:AB63"/>
    <mergeCell ref="B64:AB64"/>
    <mergeCell ref="B67:AB67"/>
    <mergeCell ref="B65:AB65"/>
    <mergeCell ref="B61:AB61"/>
    <mergeCell ref="B62:AB62"/>
    <mergeCell ref="B58:AB58"/>
    <mergeCell ref="B57:AB5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35:AB35"/>
    <mergeCell ref="B36:AB36"/>
    <mergeCell ref="B41:AB41"/>
    <mergeCell ref="B45:AB45"/>
    <mergeCell ref="B23:AB23"/>
    <mergeCell ref="B21:AB21"/>
    <mergeCell ref="B55:AB55"/>
    <mergeCell ref="B49:AB49"/>
    <mergeCell ref="B44:AB44"/>
    <mergeCell ref="B51:AB51"/>
    <mergeCell ref="B54:AB54"/>
    <mergeCell ref="B27:AB27"/>
    <mergeCell ref="B31:AB31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14:AB14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90:AB90"/>
    <mergeCell ref="AC84:AH84"/>
    <mergeCell ref="AC83:AH83"/>
    <mergeCell ref="BD146:BY146"/>
    <mergeCell ref="BD138:BY138"/>
    <mergeCell ref="BD145:BY145"/>
    <mergeCell ref="AC89:AH89"/>
    <mergeCell ref="AC113:AH113"/>
    <mergeCell ref="AC111:AH111"/>
    <mergeCell ref="AC125:AH125"/>
    <mergeCell ref="AC100:AH100"/>
    <mergeCell ref="B96:AB96"/>
    <mergeCell ref="BD184:BY184"/>
    <mergeCell ref="AC85:AH85"/>
    <mergeCell ref="AC134:AH134"/>
    <mergeCell ref="AC131:AH131"/>
    <mergeCell ref="AC90:AH90"/>
    <mergeCell ref="AC114:AH114"/>
    <mergeCell ref="AC102:AH102"/>
    <mergeCell ref="BD115:BY115"/>
    <mergeCell ref="BD122:BY122"/>
    <mergeCell ref="BZ207:CO207"/>
    <mergeCell ref="BZ205:CO205"/>
    <mergeCell ref="BZ184:CO184"/>
    <mergeCell ref="BZ195:CO195"/>
    <mergeCell ref="BZ188:CO188"/>
    <mergeCell ref="BD155:BY155"/>
    <mergeCell ref="BZ189:CO189"/>
    <mergeCell ref="BZ187:CO187"/>
    <mergeCell ref="BZ191:CO191"/>
    <mergeCell ref="BZ192:CO192"/>
    <mergeCell ref="BD153:BY153"/>
    <mergeCell ref="BD156:BY156"/>
    <mergeCell ref="BD162:BY162"/>
    <mergeCell ref="CP253:DE253"/>
    <mergeCell ref="CP208:DE208"/>
    <mergeCell ref="BZ218:CO218"/>
    <mergeCell ref="CP219:DE219"/>
    <mergeCell ref="BZ216:CO216"/>
    <mergeCell ref="CP210:DE210"/>
    <mergeCell ref="CP213:DE213"/>
    <mergeCell ref="CP217:DE217"/>
    <mergeCell ref="CP226:DE226"/>
    <mergeCell ref="CP268:DE268"/>
    <mergeCell ref="CP265:DE265"/>
    <mergeCell ref="CP230:DE230"/>
    <mergeCell ref="CP231:DE231"/>
    <mergeCell ref="CP264:DE264"/>
    <mergeCell ref="CP263:DE263"/>
    <mergeCell ref="CP259:DE259"/>
    <mergeCell ref="CP261:DE261"/>
    <mergeCell ref="CP254:DE254"/>
    <mergeCell ref="CP256:DE256"/>
    <mergeCell ref="CP283:DE283"/>
    <mergeCell ref="CP260:DE260"/>
    <mergeCell ref="BZ265:CO265"/>
    <mergeCell ref="BZ261:CO261"/>
    <mergeCell ref="CP277:DE277"/>
    <mergeCell ref="CP274:DE274"/>
    <mergeCell ref="CP271:DE271"/>
    <mergeCell ref="BZ263:CO263"/>
    <mergeCell ref="BZ264:CO264"/>
    <mergeCell ref="CP275:DE275"/>
    <mergeCell ref="CP278:DE278"/>
    <mergeCell ref="CP280:DE280"/>
    <mergeCell ref="CP286:DE286"/>
    <mergeCell ref="CP285:DE285"/>
    <mergeCell ref="BZ271:CO271"/>
    <mergeCell ref="BZ273:CO273"/>
    <mergeCell ref="BZ276:CO276"/>
    <mergeCell ref="BZ274:CO274"/>
    <mergeCell ref="CP289:DE289"/>
    <mergeCell ref="CP293:DE293"/>
    <mergeCell ref="CP284:DE284"/>
    <mergeCell ref="CP288:DE288"/>
    <mergeCell ref="CP290:DE290"/>
    <mergeCell ref="CP281:DE281"/>
    <mergeCell ref="CP272:DE272"/>
    <mergeCell ref="CP269:DE269"/>
    <mergeCell ref="CP276:DE276"/>
    <mergeCell ref="CP317:DE317"/>
    <mergeCell ref="AC263:AH263"/>
    <mergeCell ref="AC265:AH265"/>
    <mergeCell ref="AC264:AH264"/>
    <mergeCell ref="BZ279:CO279"/>
    <mergeCell ref="BD313:BY313"/>
    <mergeCell ref="AC307:AH307"/>
    <mergeCell ref="AI308:BC308"/>
    <mergeCell ref="AC269:AH269"/>
    <mergeCell ref="BD274:BY274"/>
    <mergeCell ref="AI259:BC259"/>
    <mergeCell ref="AI263:BC263"/>
    <mergeCell ref="AC260:AH260"/>
    <mergeCell ref="AC267:AH267"/>
    <mergeCell ref="AC270:AH270"/>
    <mergeCell ref="AC266:AH266"/>
    <mergeCell ref="AC262:AH262"/>
    <mergeCell ref="AC268:AH268"/>
    <mergeCell ref="AI268:BC268"/>
    <mergeCell ref="AI261:BC261"/>
    <mergeCell ref="AC271:AH271"/>
    <mergeCell ref="AC277:AH277"/>
    <mergeCell ref="AI271:BC271"/>
    <mergeCell ref="AI269:BC269"/>
    <mergeCell ref="AI264:BC264"/>
    <mergeCell ref="BD269:BY269"/>
    <mergeCell ref="BD271:BY271"/>
    <mergeCell ref="AI273:BC273"/>
    <mergeCell ref="AC273:AH273"/>
    <mergeCell ref="AI274:BC274"/>
    <mergeCell ref="AI276:BC276"/>
    <mergeCell ref="AC274:AH274"/>
    <mergeCell ref="AC276:AH276"/>
    <mergeCell ref="AC275:AH275"/>
    <mergeCell ref="BD288:BY288"/>
    <mergeCell ref="BD280:BY280"/>
    <mergeCell ref="BD278:BY278"/>
    <mergeCell ref="BD287:BY287"/>
    <mergeCell ref="BD290:BY290"/>
    <mergeCell ref="BD275:BY275"/>
    <mergeCell ref="BD261:BY261"/>
    <mergeCell ref="AI292:BC292"/>
    <mergeCell ref="BD263:BY263"/>
    <mergeCell ref="BD284:BY284"/>
    <mergeCell ref="BD282:BY282"/>
    <mergeCell ref="AI282:BC282"/>
    <mergeCell ref="AI270:BC270"/>
    <mergeCell ref="AI262:BC262"/>
    <mergeCell ref="BD264:BY264"/>
    <mergeCell ref="AI275:BC275"/>
    <mergeCell ref="AI280:BC280"/>
    <mergeCell ref="AI277:BC277"/>
    <mergeCell ref="AI293:BC293"/>
    <mergeCell ref="AI281:BC281"/>
    <mergeCell ref="AI288:BC288"/>
    <mergeCell ref="AI284:BC284"/>
    <mergeCell ref="AI278:BC278"/>
    <mergeCell ref="AI290:BC290"/>
    <mergeCell ref="AC328:AH328"/>
    <mergeCell ref="BD270:BY270"/>
    <mergeCell ref="AI328:BC328"/>
    <mergeCell ref="BD328:BY328"/>
    <mergeCell ref="BD277:BY277"/>
    <mergeCell ref="BD281:BY281"/>
    <mergeCell ref="BD279:BY279"/>
    <mergeCell ref="AI279:BC279"/>
    <mergeCell ref="AI283:BC283"/>
    <mergeCell ref="BD314:BY314"/>
    <mergeCell ref="B328:AB328"/>
    <mergeCell ref="B317:AB317"/>
    <mergeCell ref="B286:AB286"/>
    <mergeCell ref="B288:AB288"/>
    <mergeCell ref="B289:AB289"/>
    <mergeCell ref="B291:AB291"/>
    <mergeCell ref="B290:AB290"/>
    <mergeCell ref="B292:AB292"/>
    <mergeCell ref="B293:AB293"/>
    <mergeCell ref="B325:AB325"/>
    <mergeCell ref="AI323:BC323"/>
    <mergeCell ref="BD323:BY323"/>
    <mergeCell ref="BD322:BY322"/>
    <mergeCell ref="AI322:BC322"/>
    <mergeCell ref="CP297:DE297"/>
    <mergeCell ref="CP299:DE299"/>
    <mergeCell ref="CP302:DE302"/>
    <mergeCell ref="BD319:BY319"/>
    <mergeCell ref="BD315:BY315"/>
    <mergeCell ref="BD316:BY316"/>
    <mergeCell ref="BD312:BY312"/>
    <mergeCell ref="BZ313:CO313"/>
    <mergeCell ref="CP291:DE291"/>
    <mergeCell ref="CP292:DE292"/>
    <mergeCell ref="CP295:DE295"/>
    <mergeCell ref="CP294:DE294"/>
    <mergeCell ref="BD293:BY293"/>
    <mergeCell ref="BZ292:CO292"/>
    <mergeCell ref="BD292:BY292"/>
    <mergeCell ref="BD291:BY291"/>
    <mergeCell ref="BZ317:CO317"/>
    <mergeCell ref="BZ316:CO316"/>
    <mergeCell ref="BZ312:CO312"/>
    <mergeCell ref="BZ315:CO315"/>
    <mergeCell ref="BZ309:CO309"/>
    <mergeCell ref="BZ314:CO314"/>
    <mergeCell ref="BZ310:CO310"/>
    <mergeCell ref="CP296:DE296"/>
    <mergeCell ref="BD304:BY304"/>
    <mergeCell ref="BD298:BY298"/>
    <mergeCell ref="BD303:BY303"/>
    <mergeCell ref="BZ303:CO303"/>
    <mergeCell ref="CP303:DE303"/>
    <mergeCell ref="CP300:DE300"/>
    <mergeCell ref="BZ299:CO299"/>
    <mergeCell ref="BD296:BY296"/>
    <mergeCell ref="CP304:DE304"/>
    <mergeCell ref="BD302:BY302"/>
    <mergeCell ref="BZ304:CO304"/>
    <mergeCell ref="BZ284:CO284"/>
    <mergeCell ref="BZ289:CO289"/>
    <mergeCell ref="BZ297:CO297"/>
    <mergeCell ref="BZ280:CO280"/>
    <mergeCell ref="BZ302:CO302"/>
    <mergeCell ref="BZ295:CO295"/>
    <mergeCell ref="BD300:BY300"/>
    <mergeCell ref="BD289:BY289"/>
    <mergeCell ref="BZ210:CO210"/>
    <mergeCell ref="BZ217:CO217"/>
    <mergeCell ref="BZ290:CO290"/>
    <mergeCell ref="BZ262:CO262"/>
    <mergeCell ref="BZ254:CO254"/>
    <mergeCell ref="BZ226:CO226"/>
    <mergeCell ref="BZ241:CO241"/>
    <mergeCell ref="BZ243:CO243"/>
    <mergeCell ref="BZ244:CO244"/>
    <mergeCell ref="BZ242:CO242"/>
    <mergeCell ref="CP241:DE241"/>
    <mergeCell ref="BZ240:CO240"/>
    <mergeCell ref="BZ227:CO227"/>
    <mergeCell ref="BZ204:CO204"/>
    <mergeCell ref="BZ197:CO197"/>
    <mergeCell ref="BZ202:CO202"/>
    <mergeCell ref="BZ203:CO203"/>
    <mergeCell ref="BZ201:CO201"/>
    <mergeCell ref="BZ199:CO199"/>
    <mergeCell ref="BZ200:CO200"/>
    <mergeCell ref="CP202:DE202"/>
    <mergeCell ref="BZ194:CO194"/>
    <mergeCell ref="CP194:DE194"/>
    <mergeCell ref="CP196:DE196"/>
    <mergeCell ref="CP201:DE201"/>
    <mergeCell ref="BZ193:CO193"/>
    <mergeCell ref="CP165:DE165"/>
    <mergeCell ref="CP206:DE206"/>
    <mergeCell ref="CP199:DE199"/>
    <mergeCell ref="CP195:DE195"/>
    <mergeCell ref="CP205:DE205"/>
    <mergeCell ref="CP204:DE204"/>
    <mergeCell ref="CP192:DE192"/>
    <mergeCell ref="CP198:DE198"/>
    <mergeCell ref="CP200:DE200"/>
    <mergeCell ref="CP197:DE197"/>
    <mergeCell ref="BZ159:CO159"/>
    <mergeCell ref="BZ166:CO166"/>
    <mergeCell ref="BZ181:CO181"/>
    <mergeCell ref="BZ165:CO165"/>
    <mergeCell ref="BZ179:CO179"/>
    <mergeCell ref="BZ162:CO162"/>
    <mergeCell ref="BZ160:CO160"/>
    <mergeCell ref="BZ167:CO167"/>
    <mergeCell ref="BZ298:CO298"/>
    <mergeCell ref="CP316:DE316"/>
    <mergeCell ref="CP312:DE312"/>
    <mergeCell ref="CP310:DE310"/>
    <mergeCell ref="CP313:DE313"/>
    <mergeCell ref="CP315:DE315"/>
    <mergeCell ref="CP314:DE314"/>
    <mergeCell ref="BZ300:CO300"/>
    <mergeCell ref="CP301:DE301"/>
    <mergeCell ref="B301:AB301"/>
    <mergeCell ref="AC301:AH301"/>
    <mergeCell ref="CP309:DE309"/>
    <mergeCell ref="CP298:DE298"/>
    <mergeCell ref="CP305:DE305"/>
    <mergeCell ref="CP307:DE307"/>
    <mergeCell ref="CP306:DE306"/>
    <mergeCell ref="AI309:BC309"/>
    <mergeCell ref="BZ305:CO305"/>
    <mergeCell ref="BD306:BY306"/>
    <mergeCell ref="BD307:BY307"/>
    <mergeCell ref="BZ308:CO308"/>
    <mergeCell ref="BZ307:CO307"/>
    <mergeCell ref="BZ306:CO306"/>
    <mergeCell ref="AC284:AH284"/>
    <mergeCell ref="AC296:AH296"/>
    <mergeCell ref="BD286:BY286"/>
    <mergeCell ref="BD285:BY285"/>
    <mergeCell ref="AI286:BC286"/>
    <mergeCell ref="AC300:AH300"/>
    <mergeCell ref="B272:AB272"/>
    <mergeCell ref="B277:AB277"/>
    <mergeCell ref="B283:AB283"/>
    <mergeCell ref="AC286:AH286"/>
    <mergeCell ref="BD305:BY305"/>
    <mergeCell ref="AI306:BC306"/>
    <mergeCell ref="AC291:AH291"/>
    <mergeCell ref="AC290:AH290"/>
    <mergeCell ref="AI289:BC289"/>
    <mergeCell ref="AI291:BC291"/>
    <mergeCell ref="B231:AB231"/>
    <mergeCell ref="B230:AB230"/>
    <mergeCell ref="B228:AB228"/>
    <mergeCell ref="B285:AB285"/>
    <mergeCell ref="B267:AB267"/>
    <mergeCell ref="B274:AB274"/>
    <mergeCell ref="B268:AB268"/>
    <mergeCell ref="B269:AB269"/>
    <mergeCell ref="B270:AB270"/>
    <mergeCell ref="B273:AB273"/>
    <mergeCell ref="AC235:AH235"/>
    <mergeCell ref="AC234:AH234"/>
    <mergeCell ref="AC272:AH272"/>
    <mergeCell ref="B261:AB261"/>
    <mergeCell ref="B264:AB264"/>
    <mergeCell ref="B271:AB271"/>
    <mergeCell ref="AC241:AH241"/>
    <mergeCell ref="AC256:AH256"/>
    <mergeCell ref="B266:AB266"/>
    <mergeCell ref="B265:AB265"/>
    <mergeCell ref="AC257:AH257"/>
    <mergeCell ref="B255:AB255"/>
    <mergeCell ref="B240:AB240"/>
    <mergeCell ref="B262:AB262"/>
    <mergeCell ref="B252:AB252"/>
    <mergeCell ref="AC258:AH258"/>
    <mergeCell ref="B250:AB250"/>
    <mergeCell ref="B256:AB256"/>
    <mergeCell ref="AC243:AH243"/>
    <mergeCell ref="B259:AB259"/>
    <mergeCell ref="B263:AB263"/>
    <mergeCell ref="AC261:AH261"/>
    <mergeCell ref="B212:AB212"/>
    <mergeCell ref="B254:AB254"/>
    <mergeCell ref="BZ233:CO233"/>
    <mergeCell ref="B260:AB260"/>
    <mergeCell ref="B257:AB257"/>
    <mergeCell ref="BD219:BY219"/>
    <mergeCell ref="BD237:BY237"/>
    <mergeCell ref="BD229:BY229"/>
    <mergeCell ref="B232:AB232"/>
    <mergeCell ref="B209:AB209"/>
    <mergeCell ref="BZ214:CO214"/>
    <mergeCell ref="BD220:BY220"/>
    <mergeCell ref="BZ209:CO209"/>
    <mergeCell ref="BZ220:CO220"/>
    <mergeCell ref="BD218:BY218"/>
    <mergeCell ref="B224:AB224"/>
    <mergeCell ref="B225:AB225"/>
    <mergeCell ref="B226:AB226"/>
    <mergeCell ref="AC220:AH220"/>
    <mergeCell ref="BZ215:CO215"/>
    <mergeCell ref="B236:AB236"/>
    <mergeCell ref="CP242:DE242"/>
    <mergeCell ref="CP240:DE240"/>
    <mergeCell ref="B234:AB234"/>
    <mergeCell ref="AC236:AH236"/>
    <mergeCell ref="B237:AB237"/>
    <mergeCell ref="B235:AB235"/>
    <mergeCell ref="AC237:AH237"/>
    <mergeCell ref="CP228:DE228"/>
    <mergeCell ref="BZ237:CO237"/>
    <mergeCell ref="BZ236:CO236"/>
    <mergeCell ref="BZ225:CO225"/>
    <mergeCell ref="BZ232:CO232"/>
    <mergeCell ref="BZ230:CO230"/>
    <mergeCell ref="BZ229:CO229"/>
    <mergeCell ref="BZ221:CO221"/>
    <mergeCell ref="BZ224:CO224"/>
    <mergeCell ref="BZ228:CO228"/>
    <mergeCell ref="CP227:DE227"/>
    <mergeCell ref="BZ239:CO239"/>
    <mergeCell ref="CP239:DE239"/>
    <mergeCell ref="CP237:DE237"/>
    <mergeCell ref="CP232:DE232"/>
    <mergeCell ref="CP233:DE233"/>
    <mergeCell ref="CP234:DE234"/>
    <mergeCell ref="BZ238:CO238"/>
    <mergeCell ref="BZ234:CO234"/>
    <mergeCell ref="CP238:DE238"/>
    <mergeCell ref="BZ235:CO235"/>
    <mergeCell ref="CP235:DE235"/>
    <mergeCell ref="CP236:DE236"/>
    <mergeCell ref="BD163:BY163"/>
    <mergeCell ref="BD160:BY160"/>
    <mergeCell ref="BD159:BY159"/>
    <mergeCell ref="BZ164:CO164"/>
    <mergeCell ref="CP187:DE187"/>
    <mergeCell ref="CP164:DE164"/>
    <mergeCell ref="CP162:DE162"/>
    <mergeCell ref="CP166:DE166"/>
    <mergeCell ref="CP161:DE161"/>
    <mergeCell ref="BZ185:CO185"/>
    <mergeCell ref="AI256:BC256"/>
    <mergeCell ref="AI257:BC257"/>
    <mergeCell ref="AC229:AH229"/>
    <mergeCell ref="AC228:AH228"/>
    <mergeCell ref="BD200:BY200"/>
    <mergeCell ref="BD181:BY181"/>
    <mergeCell ref="AI232:BC232"/>
    <mergeCell ref="AC239:AH239"/>
    <mergeCell ref="AC211:AH211"/>
    <mergeCell ref="BD211:BY211"/>
    <mergeCell ref="B239:AB239"/>
    <mergeCell ref="AI260:BC260"/>
    <mergeCell ref="AI242:BC242"/>
    <mergeCell ref="AC254:AH254"/>
    <mergeCell ref="AI248:BC248"/>
    <mergeCell ref="AI250:BC250"/>
    <mergeCell ref="AI254:BC254"/>
    <mergeCell ref="AI258:BC258"/>
    <mergeCell ref="AI247:BC247"/>
    <mergeCell ref="AC255:AH255"/>
    <mergeCell ref="B233:AB233"/>
    <mergeCell ref="B238:AB238"/>
    <mergeCell ref="AC238:AH238"/>
    <mergeCell ref="B242:AB242"/>
    <mergeCell ref="AC242:AH242"/>
    <mergeCell ref="B248:AB248"/>
    <mergeCell ref="AC248:AH248"/>
    <mergeCell ref="B247:AB247"/>
    <mergeCell ref="B241:AB241"/>
    <mergeCell ref="B243:AB243"/>
    <mergeCell ref="AC232:AH232"/>
    <mergeCell ref="AC233:AH233"/>
    <mergeCell ref="AI11:BC11"/>
    <mergeCell ref="AC218:AH218"/>
    <mergeCell ref="AI187:BC187"/>
    <mergeCell ref="AI41:BC41"/>
    <mergeCell ref="AI19:BC19"/>
    <mergeCell ref="AI20:BC20"/>
    <mergeCell ref="AI114:BC114"/>
    <mergeCell ref="AI29:BC29"/>
    <mergeCell ref="BD114:BY114"/>
    <mergeCell ref="BD186:BY186"/>
    <mergeCell ref="BD88:BY88"/>
    <mergeCell ref="BD157:BY157"/>
    <mergeCell ref="BD87:BY87"/>
    <mergeCell ref="BD165:BY165"/>
    <mergeCell ref="BD113:BY113"/>
    <mergeCell ref="BD111:BY111"/>
    <mergeCell ref="BD97:BY97"/>
    <mergeCell ref="BD96:BY96"/>
    <mergeCell ref="AC231:AH231"/>
    <mergeCell ref="AC230:AH230"/>
    <mergeCell ref="AC227:AH227"/>
    <mergeCell ref="AC225:AH225"/>
    <mergeCell ref="AI229:BC229"/>
    <mergeCell ref="BD196:BY196"/>
    <mergeCell ref="BD224:BY224"/>
    <mergeCell ref="BD223:BY223"/>
    <mergeCell ref="BD221:BY221"/>
    <mergeCell ref="AI218:BC218"/>
    <mergeCell ref="AI113:BC113"/>
    <mergeCell ref="AI15:BC15"/>
    <mergeCell ref="AI46:BC46"/>
    <mergeCell ref="AI16:BC16"/>
    <mergeCell ref="AI45:BC45"/>
    <mergeCell ref="AI59:BC59"/>
    <mergeCell ref="AI24:BC24"/>
    <mergeCell ref="AI98:BC98"/>
    <mergeCell ref="AI35:BC35"/>
    <mergeCell ref="AI54:BC54"/>
    <mergeCell ref="AC223:AH223"/>
    <mergeCell ref="AC158:AH158"/>
    <mergeCell ref="AC163:AH163"/>
    <mergeCell ref="AC160:AH160"/>
    <mergeCell ref="AC159:AH159"/>
    <mergeCell ref="AC204:AH204"/>
    <mergeCell ref="AC207:AH207"/>
    <mergeCell ref="AC206:AH206"/>
    <mergeCell ref="AC197:AH197"/>
    <mergeCell ref="AC198:AH198"/>
    <mergeCell ref="CP12:DE12"/>
    <mergeCell ref="CP9:DE9"/>
    <mergeCell ref="BD12:BY12"/>
    <mergeCell ref="CP17:DE17"/>
    <mergeCell ref="CP14:DE14"/>
    <mergeCell ref="BZ14:CO14"/>
    <mergeCell ref="BZ16:CO16"/>
    <mergeCell ref="BZ15:CO15"/>
    <mergeCell ref="CP10:DE10"/>
    <mergeCell ref="CP11:DE11"/>
    <mergeCell ref="CP16:DE16"/>
    <mergeCell ref="CP15:DE15"/>
    <mergeCell ref="BZ13:CO13"/>
    <mergeCell ref="BD16:BY16"/>
    <mergeCell ref="BD14:BY14"/>
    <mergeCell ref="BD13:BY13"/>
    <mergeCell ref="BD15:BY15"/>
    <mergeCell ref="CP13:DE13"/>
    <mergeCell ref="BZ17:CO17"/>
    <mergeCell ref="BZ18:CO18"/>
    <mergeCell ref="BD17:BY17"/>
    <mergeCell ref="BZ10:CO10"/>
    <mergeCell ref="BD9:BY9"/>
    <mergeCell ref="BZ12:CO12"/>
    <mergeCell ref="BZ19:CO19"/>
    <mergeCell ref="CP19:DE19"/>
    <mergeCell ref="CP20:DE20"/>
    <mergeCell ref="BZ20:CO20"/>
    <mergeCell ref="BZ21:CO21"/>
    <mergeCell ref="BZ22:CO22"/>
    <mergeCell ref="CP22:DE22"/>
    <mergeCell ref="CP21:DE21"/>
    <mergeCell ref="CP53:DE53"/>
    <mergeCell ref="BZ24:CO24"/>
    <mergeCell ref="CP30:DE30"/>
    <mergeCell ref="CP48:DE48"/>
    <mergeCell ref="BZ48:CO48"/>
    <mergeCell ref="CP26:DE26"/>
    <mergeCell ref="BZ52:CO52"/>
    <mergeCell ref="BD84:BY84"/>
    <mergeCell ref="BD100:BY100"/>
    <mergeCell ref="BD91:BY91"/>
    <mergeCell ref="BD99:BY99"/>
    <mergeCell ref="BD74:BY74"/>
    <mergeCell ref="BZ40:CO40"/>
    <mergeCell ref="BZ49:CO49"/>
    <mergeCell ref="BD95:BY95"/>
    <mergeCell ref="BZ54:CO54"/>
    <mergeCell ref="BD61:BY61"/>
    <mergeCell ref="BD110:BY110"/>
    <mergeCell ref="BD103:BY103"/>
    <mergeCell ref="BD107:BY107"/>
    <mergeCell ref="BD109:BY109"/>
    <mergeCell ref="BD102:BY102"/>
    <mergeCell ref="BD112:BY112"/>
    <mergeCell ref="BD104:BY104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CP146:DE146"/>
    <mergeCell ref="CP147:DE147"/>
    <mergeCell ref="CP149:DE149"/>
    <mergeCell ref="CP152:DE152"/>
    <mergeCell ref="CP133:DE133"/>
    <mergeCell ref="CP141:DE141"/>
    <mergeCell ref="CP137:DE137"/>
    <mergeCell ref="CP134:DE134"/>
    <mergeCell ref="CP150:DE150"/>
    <mergeCell ref="CP145:DE145"/>
    <mergeCell ref="CP120:DE120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BD98:BY98"/>
    <mergeCell ref="BZ95:CO95"/>
    <mergeCell ref="CP108:DE108"/>
    <mergeCell ref="BD105:BY105"/>
    <mergeCell ref="BD106:BY106"/>
    <mergeCell ref="BZ106:CO106"/>
    <mergeCell ref="BZ107:CO107"/>
    <mergeCell ref="BZ108:CO108"/>
    <mergeCell ref="BD108:BY108"/>
    <mergeCell ref="CP96:DE96"/>
    <mergeCell ref="CP76:DE76"/>
    <mergeCell ref="BZ91:CO91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BD43:BY43"/>
    <mergeCell ref="BD34:BY34"/>
    <mergeCell ref="BD45:BY45"/>
    <mergeCell ref="CP52:DE52"/>
    <mergeCell ref="BD49:BY49"/>
    <mergeCell ref="BD48:BY48"/>
    <mergeCell ref="BD50:BY50"/>
    <mergeCell ref="BZ44:CO44"/>
    <mergeCell ref="BD44:BY44"/>
    <mergeCell ref="BZ41:CO41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CP55:DE55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D19:BY19"/>
    <mergeCell ref="BD20:BY20"/>
    <mergeCell ref="AI18:BC18"/>
    <mergeCell ref="BD22:BY22"/>
    <mergeCell ref="AI22:BC22"/>
    <mergeCell ref="BD18:BY18"/>
    <mergeCell ref="AI21:BC21"/>
    <mergeCell ref="BD21:BY21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CP18:DE18"/>
    <mergeCell ref="CP41:DE41"/>
    <mergeCell ref="CP40:DE40"/>
    <mergeCell ref="CP47:DE47"/>
    <mergeCell ref="BZ33:CO33"/>
    <mergeCell ref="BZ45:CO45"/>
    <mergeCell ref="CP45:DE45"/>
    <mergeCell ref="CP43:DE43"/>
    <mergeCell ref="CP44:DE44"/>
    <mergeCell ref="BZ31:CO31"/>
    <mergeCell ref="BZ23:CO23"/>
    <mergeCell ref="BZ32:CO32"/>
    <mergeCell ref="CP24:DE24"/>
    <mergeCell ref="CP29:DE29"/>
    <mergeCell ref="BZ27:CO27"/>
    <mergeCell ref="CP27:DE27"/>
    <mergeCell ref="BZ28:CO28"/>
    <mergeCell ref="CP28:DE28"/>
    <mergeCell ref="CP25:DE25"/>
    <mergeCell ref="CP39:DE39"/>
    <mergeCell ref="BZ35:CO35"/>
    <mergeCell ref="CP34:DE34"/>
    <mergeCell ref="AC29:AH29"/>
    <mergeCell ref="AI33:BC33"/>
    <mergeCell ref="AI36:BC36"/>
    <mergeCell ref="CP31:DE31"/>
    <mergeCell ref="BZ30:CO30"/>
    <mergeCell ref="BD36:BY36"/>
    <mergeCell ref="BD31:BY31"/>
    <mergeCell ref="BZ25:CO25"/>
    <mergeCell ref="BZ26:CO26"/>
    <mergeCell ref="BD29:BY29"/>
    <mergeCell ref="BZ34:CO34"/>
    <mergeCell ref="BD24:BY24"/>
    <mergeCell ref="BD28:BY28"/>
    <mergeCell ref="CP33:DE33"/>
    <mergeCell ref="AI31:BC31"/>
    <mergeCell ref="AC38:AH38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I42:BC42"/>
    <mergeCell ref="AC32:AH32"/>
    <mergeCell ref="AC33:AH33"/>
    <mergeCell ref="AC41:AH41"/>
    <mergeCell ref="AC39:AH39"/>
    <mergeCell ref="AC35:AH35"/>
    <mergeCell ref="AC48:AH48"/>
    <mergeCell ref="AC49:AH49"/>
    <mergeCell ref="AI38:BC38"/>
    <mergeCell ref="AC40:AH40"/>
    <mergeCell ref="AI40:BC40"/>
    <mergeCell ref="AI39:BC39"/>
    <mergeCell ref="AI43:BC43"/>
    <mergeCell ref="AI44:BC44"/>
    <mergeCell ref="AC43:AH43"/>
    <mergeCell ref="AC44:AH44"/>
    <mergeCell ref="AC61:AH61"/>
    <mergeCell ref="AI61:BC61"/>
    <mergeCell ref="AC45:AH45"/>
    <mergeCell ref="AC60:AH60"/>
    <mergeCell ref="AC31:AH31"/>
    <mergeCell ref="AC58:AH58"/>
    <mergeCell ref="AC42:AH42"/>
    <mergeCell ref="AC52:AH52"/>
    <mergeCell ref="AC53:AH53"/>
    <mergeCell ref="AC55:AH55"/>
    <mergeCell ref="AI102:BC102"/>
    <mergeCell ref="AC93:AH93"/>
    <mergeCell ref="AI100:BC100"/>
    <mergeCell ref="AI72:BC72"/>
    <mergeCell ref="AI78:BC78"/>
    <mergeCell ref="AC74:AH74"/>
    <mergeCell ref="AI99:BC99"/>
    <mergeCell ref="AC77:AH77"/>
    <mergeCell ref="AI77:BC77"/>
    <mergeCell ref="AC98:AH98"/>
    <mergeCell ref="AI109:BC109"/>
    <mergeCell ref="AC108:AH108"/>
    <mergeCell ref="AC107:AH107"/>
    <mergeCell ref="AI107:BC107"/>
    <mergeCell ref="AC104:AH104"/>
    <mergeCell ref="AC103:AH103"/>
    <mergeCell ref="AC109:AH109"/>
    <mergeCell ref="AI108:BC108"/>
    <mergeCell ref="AI106:BC106"/>
    <mergeCell ref="AI103:BC103"/>
    <mergeCell ref="AI112:BC112"/>
    <mergeCell ref="AI85:BC85"/>
    <mergeCell ref="AI92:BC92"/>
    <mergeCell ref="AI101:BC101"/>
    <mergeCell ref="AI111:BC111"/>
    <mergeCell ref="AI105:BC105"/>
    <mergeCell ref="AI87:BC87"/>
    <mergeCell ref="AI97:BC97"/>
    <mergeCell ref="AI110:BC110"/>
    <mergeCell ref="AI104:BC104"/>
    <mergeCell ref="AI122:BC122"/>
    <mergeCell ref="AI126:BC126"/>
    <mergeCell ref="AI118:BC118"/>
    <mergeCell ref="AI117:BC117"/>
    <mergeCell ref="AI124:BC124"/>
    <mergeCell ref="AI120:BC120"/>
    <mergeCell ref="AI125:BC125"/>
    <mergeCell ref="AI123:BC123"/>
    <mergeCell ref="BZ116:CO116"/>
    <mergeCell ref="AI119:BC119"/>
    <mergeCell ref="AI116:BC116"/>
    <mergeCell ref="BD116:BY116"/>
    <mergeCell ref="BD117:BY117"/>
    <mergeCell ref="BD130:BY130"/>
    <mergeCell ref="BZ130:CO130"/>
    <mergeCell ref="BD126:BY126"/>
    <mergeCell ref="BD128:BY128"/>
    <mergeCell ref="BD121:BY121"/>
    <mergeCell ref="BD131:BY131"/>
    <mergeCell ref="BZ136:CO136"/>
    <mergeCell ref="BZ131:CO131"/>
    <mergeCell ref="CP142:DE142"/>
    <mergeCell ref="CP138:DE138"/>
    <mergeCell ref="BZ140:CO140"/>
    <mergeCell ref="CP135:DE135"/>
    <mergeCell ref="BZ135:CO135"/>
    <mergeCell ref="BD137:BY137"/>
    <mergeCell ref="CP140:DE140"/>
    <mergeCell ref="BZ139:CO139"/>
    <mergeCell ref="BZ138:CO138"/>
    <mergeCell ref="CP132:DE132"/>
    <mergeCell ref="BZ114:CO114"/>
    <mergeCell ref="AI70:BC70"/>
    <mergeCell ref="BZ75:CO75"/>
    <mergeCell ref="CP75:DE75"/>
    <mergeCell ref="AI86:BC86"/>
    <mergeCell ref="BD90:BY90"/>
    <mergeCell ref="BZ74:CO74"/>
    <mergeCell ref="BZ81:CO81"/>
    <mergeCell ref="AI79:BC79"/>
    <mergeCell ref="BD72:BY72"/>
    <mergeCell ref="BZ73:CO73"/>
    <mergeCell ref="BD83:BY83"/>
    <mergeCell ref="BD82:BY82"/>
    <mergeCell ref="BD81:BY81"/>
    <mergeCell ref="BD78:BY78"/>
    <mergeCell ref="AI76:BC76"/>
    <mergeCell ref="BD75:BY75"/>
    <mergeCell ref="AI34:BC34"/>
    <mergeCell ref="AI71:BC71"/>
    <mergeCell ref="BZ68:CO68"/>
    <mergeCell ref="BZ70:CO70"/>
    <mergeCell ref="BD70:BY70"/>
    <mergeCell ref="BD32:BY32"/>
    <mergeCell ref="BD39:BY39"/>
    <mergeCell ref="BZ39:CO39"/>
    <mergeCell ref="BZ42:CO42"/>
    <mergeCell ref="BZ47:CO47"/>
    <mergeCell ref="AI14:BC14"/>
    <mergeCell ref="AI74:BC74"/>
    <mergeCell ref="AI73:BC73"/>
    <mergeCell ref="BZ69:CO69"/>
    <mergeCell ref="BD73:BY73"/>
    <mergeCell ref="AC66:AH66"/>
    <mergeCell ref="AC70:AH70"/>
    <mergeCell ref="AI30:BC30"/>
    <mergeCell ref="BD33:BY33"/>
    <mergeCell ref="BD30:BY30"/>
    <mergeCell ref="AC65:AH65"/>
    <mergeCell ref="AC75:AH75"/>
    <mergeCell ref="AC72:AH72"/>
    <mergeCell ref="BZ72:CO72"/>
    <mergeCell ref="BZ78:CO78"/>
    <mergeCell ref="AC78:AH78"/>
    <mergeCell ref="BZ71:CO71"/>
    <mergeCell ref="AC57:AH57"/>
    <mergeCell ref="AI80:BC80"/>
    <mergeCell ref="AC62:AH62"/>
    <mergeCell ref="AI57:BC57"/>
    <mergeCell ref="AC68:AH68"/>
    <mergeCell ref="AC69:AH69"/>
    <mergeCell ref="AI69:BC69"/>
    <mergeCell ref="AI64:BC64"/>
    <mergeCell ref="AI75:BC75"/>
    <mergeCell ref="AI65:BC65"/>
    <mergeCell ref="AI55:BC55"/>
    <mergeCell ref="AC80:AH80"/>
    <mergeCell ref="AI89:BC89"/>
    <mergeCell ref="BD93:BY93"/>
    <mergeCell ref="BD92:BY92"/>
    <mergeCell ref="CP88:DE88"/>
    <mergeCell ref="BD89:BY89"/>
    <mergeCell ref="AI88:BC88"/>
    <mergeCell ref="AI91:BC91"/>
    <mergeCell ref="AC59:AH59"/>
    <mergeCell ref="BD125:BY125"/>
    <mergeCell ref="BZ129:CO129"/>
    <mergeCell ref="CP128:DE128"/>
    <mergeCell ref="BZ134:CO134"/>
    <mergeCell ref="BD129:BY129"/>
    <mergeCell ref="CP131:DE131"/>
    <mergeCell ref="CP130:DE130"/>
    <mergeCell ref="CP129:DE129"/>
    <mergeCell ref="BD127:BY127"/>
    <mergeCell ref="BZ133:CO133"/>
    <mergeCell ref="AI243:BC243"/>
    <mergeCell ref="BD243:BY243"/>
    <mergeCell ref="CP243:DE243"/>
    <mergeCell ref="BD142:BY142"/>
    <mergeCell ref="AI148:BC148"/>
    <mergeCell ref="AI145:BC145"/>
    <mergeCell ref="AI151:BC151"/>
    <mergeCell ref="AI142:BC142"/>
    <mergeCell ref="BZ148:CO148"/>
    <mergeCell ref="BZ154:CO154"/>
    <mergeCell ref="BD133:BY133"/>
    <mergeCell ref="BD158:BY158"/>
    <mergeCell ref="BD141:BY141"/>
    <mergeCell ref="BD144:BY144"/>
    <mergeCell ref="BD140:BY140"/>
    <mergeCell ref="BD143:BY143"/>
    <mergeCell ref="BD136:BY136"/>
    <mergeCell ref="BD134:BY134"/>
    <mergeCell ref="BD135:BY135"/>
    <mergeCell ref="BD147:BY147"/>
    <mergeCell ref="BD132:BY132"/>
    <mergeCell ref="AI128:BC128"/>
    <mergeCell ref="AI127:BC127"/>
    <mergeCell ref="B244:AB244"/>
    <mergeCell ref="AC244:AH244"/>
    <mergeCell ref="AI244:BC244"/>
    <mergeCell ref="AI188:BC188"/>
    <mergeCell ref="AI189:BC189"/>
    <mergeCell ref="AI191:BC191"/>
    <mergeCell ref="AI193:BC193"/>
    <mergeCell ref="AI194:BC194"/>
    <mergeCell ref="AC92:AH92"/>
    <mergeCell ref="AI96:BC96"/>
    <mergeCell ref="AI83:BC83"/>
    <mergeCell ref="AI81:BC81"/>
    <mergeCell ref="AI93:BC93"/>
    <mergeCell ref="AI82:BC82"/>
    <mergeCell ref="AI95:BC95"/>
    <mergeCell ref="AI90:BC90"/>
    <mergeCell ref="AC94:AH94"/>
    <mergeCell ref="AI94:BC94"/>
    <mergeCell ref="B324:AB324"/>
    <mergeCell ref="AC316:AH316"/>
    <mergeCell ref="B320:AB320"/>
    <mergeCell ref="AC317:AH317"/>
    <mergeCell ref="AC323:AH323"/>
    <mergeCell ref="B321:AB321"/>
    <mergeCell ref="AC318:AH318"/>
    <mergeCell ref="B318:AB318"/>
    <mergeCell ref="AC322:AH322"/>
    <mergeCell ref="B315:AB315"/>
    <mergeCell ref="B313:AB313"/>
    <mergeCell ref="AC313:AH313"/>
    <mergeCell ref="B314:AB314"/>
    <mergeCell ref="AI315:BC315"/>
    <mergeCell ref="AI313:BC313"/>
    <mergeCell ref="AC314:AH314"/>
    <mergeCell ref="AI312:BC312"/>
    <mergeCell ref="AC308:AH308"/>
    <mergeCell ref="BD308:BY308"/>
    <mergeCell ref="BZ319:CO319"/>
    <mergeCell ref="AI321:BC321"/>
    <mergeCell ref="BD320:BY320"/>
    <mergeCell ref="AI318:BC318"/>
    <mergeCell ref="AI316:BC316"/>
    <mergeCell ref="AI317:BC317"/>
    <mergeCell ref="BD317:BY317"/>
    <mergeCell ref="B312:AB312"/>
    <mergeCell ref="AI314:BC314"/>
    <mergeCell ref="BD321:BY321"/>
    <mergeCell ref="BD318:BY318"/>
    <mergeCell ref="B316:AB316"/>
    <mergeCell ref="AC321:AH321"/>
    <mergeCell ref="AC319:AH319"/>
    <mergeCell ref="AC315:AH315"/>
    <mergeCell ref="AC320:AH320"/>
    <mergeCell ref="AI320:BC320"/>
    <mergeCell ref="CP325:DE325"/>
    <mergeCell ref="BZ326:CO326"/>
    <mergeCell ref="AC324:AH324"/>
    <mergeCell ref="AC325:AH325"/>
    <mergeCell ref="BD326:BY326"/>
    <mergeCell ref="AI326:BC326"/>
    <mergeCell ref="AI324:BC324"/>
    <mergeCell ref="AI325:BC325"/>
    <mergeCell ref="BD325:BY325"/>
    <mergeCell ref="BD324:BY324"/>
    <mergeCell ref="CP319:DE319"/>
    <mergeCell ref="BZ321:CO321"/>
    <mergeCell ref="BZ324:CO324"/>
    <mergeCell ref="BZ323:CO323"/>
    <mergeCell ref="CP324:DE324"/>
    <mergeCell ref="BZ320:CO320"/>
    <mergeCell ref="CP321:DE321"/>
    <mergeCell ref="CP323:DE323"/>
    <mergeCell ref="CP322:DE322"/>
    <mergeCell ref="BZ322:CO322"/>
    <mergeCell ref="B326:AB326"/>
    <mergeCell ref="AC326:AH326"/>
    <mergeCell ref="CP318:DE318"/>
    <mergeCell ref="B323:AB323"/>
    <mergeCell ref="BZ318:CO318"/>
    <mergeCell ref="B319:AB319"/>
    <mergeCell ref="B322:AB322"/>
    <mergeCell ref="CP326:DE326"/>
    <mergeCell ref="BZ325:CO325"/>
    <mergeCell ref="AI319:BC319"/>
    <mergeCell ref="CP148:DE148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D154:BY154"/>
    <mergeCell ref="CP159:DE159"/>
    <mergeCell ref="BZ161:CO161"/>
    <mergeCell ref="CP160:DE160"/>
    <mergeCell ref="BZ155:CO155"/>
    <mergeCell ref="BD180:BY180"/>
    <mergeCell ref="BD164:BY164"/>
    <mergeCell ref="BD161:BY161"/>
    <mergeCell ref="BZ158:CO158"/>
    <mergeCell ref="BZ163:CO163"/>
    <mergeCell ref="BD185:BY185"/>
    <mergeCell ref="CP189:DE189"/>
    <mergeCell ref="CP185:DE185"/>
    <mergeCell ref="CP158:DE158"/>
    <mergeCell ref="BD189:BY189"/>
    <mergeCell ref="BD182:BY182"/>
    <mergeCell ref="BD183:BY183"/>
    <mergeCell ref="BD166:BY166"/>
    <mergeCell ref="BD178:BY178"/>
    <mergeCell ref="BZ186:CO186"/>
    <mergeCell ref="BZ151:CO151"/>
    <mergeCell ref="AI241:BC241"/>
    <mergeCell ref="BD241:BY241"/>
    <mergeCell ref="BD204:BY204"/>
    <mergeCell ref="AI211:BC211"/>
    <mergeCell ref="BD205:BY205"/>
    <mergeCell ref="AI215:BC215"/>
    <mergeCell ref="AI223:BC223"/>
    <mergeCell ref="BD233:BY233"/>
    <mergeCell ref="BD226:BY226"/>
    <mergeCell ref="BD217:BY217"/>
    <mergeCell ref="AI221:BC221"/>
    <mergeCell ref="AI225:BC225"/>
    <mergeCell ref="BD234:BY234"/>
    <mergeCell ref="AI227:BC227"/>
    <mergeCell ref="AI228:BC228"/>
    <mergeCell ref="AI230:BC230"/>
    <mergeCell ref="BD225:BY225"/>
    <mergeCell ref="AI233:BC233"/>
    <mergeCell ref="BD214:BY214"/>
    <mergeCell ref="BZ146:CO146"/>
    <mergeCell ref="BZ141:CO141"/>
    <mergeCell ref="BZ145:CO145"/>
    <mergeCell ref="BZ143:CO143"/>
    <mergeCell ref="BZ144:CO144"/>
    <mergeCell ref="BZ142:CO142"/>
    <mergeCell ref="BD179:BY179"/>
    <mergeCell ref="BZ182:CO182"/>
    <mergeCell ref="BZ180:CO180"/>
    <mergeCell ref="B258:AB258"/>
    <mergeCell ref="B279:AB279"/>
    <mergeCell ref="BZ196:CO196"/>
    <mergeCell ref="BZ219:CO219"/>
    <mergeCell ref="AI266:BC266"/>
    <mergeCell ref="AI267:BC267"/>
    <mergeCell ref="BD213:BY213"/>
    <mergeCell ref="BD273:BY273"/>
    <mergeCell ref="BD272:BY272"/>
    <mergeCell ref="AI265:BC265"/>
    <mergeCell ref="BD262:BY262"/>
    <mergeCell ref="AI234:BC234"/>
    <mergeCell ref="BD265:BY265"/>
    <mergeCell ref="AC259:AH259"/>
    <mergeCell ref="AC252:AH252"/>
    <mergeCell ref="BD236:BY236"/>
    <mergeCell ref="BD242:BY242"/>
    <mergeCell ref="AI236:BC236"/>
    <mergeCell ref="AC240:AH240"/>
    <mergeCell ref="BD256:BY256"/>
    <mergeCell ref="B287:AB287"/>
    <mergeCell ref="AC287:AH287"/>
    <mergeCell ref="B295:AB295"/>
    <mergeCell ref="AC293:AH293"/>
    <mergeCell ref="B296:AB296"/>
    <mergeCell ref="B294:AB294"/>
    <mergeCell ref="AC294:AH294"/>
    <mergeCell ref="AC292:AH292"/>
    <mergeCell ref="AC288:AH288"/>
    <mergeCell ref="AC289:AH289"/>
    <mergeCell ref="B298:AB298"/>
    <mergeCell ref="AC298:AH298"/>
    <mergeCell ref="AI297:BC297"/>
    <mergeCell ref="B297:AB297"/>
    <mergeCell ref="AC297:AH297"/>
    <mergeCell ref="AI294:BC294"/>
    <mergeCell ref="AC295:AH295"/>
    <mergeCell ref="AI303:BC303"/>
    <mergeCell ref="B302:AB302"/>
    <mergeCell ref="BZ231:CO231"/>
    <mergeCell ref="AI235:BC235"/>
    <mergeCell ref="AI240:BC240"/>
    <mergeCell ref="AI295:BC295"/>
    <mergeCell ref="AI296:BC296"/>
    <mergeCell ref="AI285:BC285"/>
    <mergeCell ref="AC285:AH285"/>
    <mergeCell ref="B300:AB300"/>
    <mergeCell ref="B311:AB311"/>
    <mergeCell ref="AC309:AH309"/>
    <mergeCell ref="BD309:BY309"/>
    <mergeCell ref="BD310:BY310"/>
    <mergeCell ref="AI310:BC310"/>
    <mergeCell ref="B309:AB309"/>
    <mergeCell ref="AC310:AH310"/>
    <mergeCell ref="B310:AB310"/>
    <mergeCell ref="AI195:BC195"/>
    <mergeCell ref="BD240:BY240"/>
    <mergeCell ref="AI237:BC237"/>
    <mergeCell ref="BD235:BY235"/>
    <mergeCell ref="BD294:BY294"/>
    <mergeCell ref="BD258:BY258"/>
    <mergeCell ref="BD238:BY238"/>
    <mergeCell ref="AI272:BC272"/>
    <mergeCell ref="AI287:BC287"/>
    <mergeCell ref="BD202:BY202"/>
    <mergeCell ref="BD191:BY191"/>
    <mergeCell ref="BD187:BY187"/>
    <mergeCell ref="BD194:BY194"/>
    <mergeCell ref="BD193:BY193"/>
    <mergeCell ref="BD188:BY188"/>
    <mergeCell ref="BD192:BY192"/>
    <mergeCell ref="BD198:BY198"/>
    <mergeCell ref="BD297:BY297"/>
    <mergeCell ref="BZ178:CO178"/>
    <mergeCell ref="AC164:AH164"/>
    <mergeCell ref="BD301:BY301"/>
    <mergeCell ref="BZ301:CO301"/>
    <mergeCell ref="AI165:BC165"/>
    <mergeCell ref="AC165:AH165"/>
    <mergeCell ref="AI183:BC183"/>
    <mergeCell ref="BD195:BY195"/>
    <mergeCell ref="BZ287:CO287"/>
    <mergeCell ref="CP255:DE255"/>
    <mergeCell ref="AI158:BC158"/>
    <mergeCell ref="BD244:BY244"/>
    <mergeCell ref="AI300:BC300"/>
    <mergeCell ref="CP287:DE287"/>
    <mergeCell ref="AI255:BC255"/>
    <mergeCell ref="BD255:BY255"/>
    <mergeCell ref="BZ296:CO296"/>
    <mergeCell ref="BD199:BY199"/>
    <mergeCell ref="BD295:BY295"/>
    <mergeCell ref="BD299:BY299"/>
    <mergeCell ref="AC50:AH50"/>
    <mergeCell ref="AC56:AH56"/>
    <mergeCell ref="AI154:BC154"/>
    <mergeCell ref="AI180:BC180"/>
    <mergeCell ref="AI220:BC220"/>
    <mergeCell ref="AI299:BC299"/>
    <mergeCell ref="AI226:BC226"/>
    <mergeCell ref="BD252:BY252"/>
    <mergeCell ref="AC54:AH54"/>
    <mergeCell ref="BZ255:CO255"/>
    <mergeCell ref="BD69:BY69"/>
    <mergeCell ref="BZ247:CO247"/>
    <mergeCell ref="BZ250:CO250"/>
    <mergeCell ref="BZ252:CO252"/>
    <mergeCell ref="AC251:AH251"/>
    <mergeCell ref="AI251:BC251"/>
    <mergeCell ref="BD251:BY251"/>
    <mergeCell ref="BZ251:CO251"/>
    <mergeCell ref="CP258:DE258"/>
    <mergeCell ref="CP257:DE257"/>
    <mergeCell ref="BD276:BY276"/>
    <mergeCell ref="BD283:BY283"/>
    <mergeCell ref="CP262:DE262"/>
    <mergeCell ref="BZ278:CO278"/>
    <mergeCell ref="CP279:DE279"/>
    <mergeCell ref="BZ272:CO272"/>
    <mergeCell ref="BZ267:CO267"/>
    <mergeCell ref="BD268:BY268"/>
    <mergeCell ref="B275:AB275"/>
    <mergeCell ref="B276:AB276"/>
    <mergeCell ref="AC280:AH280"/>
    <mergeCell ref="B278:AB278"/>
    <mergeCell ref="AC278:AH278"/>
    <mergeCell ref="AC279:AH279"/>
    <mergeCell ref="B284:AB284"/>
    <mergeCell ref="B281:AB281"/>
    <mergeCell ref="B280:AB280"/>
    <mergeCell ref="B282:AB282"/>
    <mergeCell ref="AC282:AH282"/>
    <mergeCell ref="AC281:AH281"/>
    <mergeCell ref="AC283:AH283"/>
    <mergeCell ref="B299:AB299"/>
    <mergeCell ref="AC299:AH299"/>
    <mergeCell ref="AC304:AH304"/>
    <mergeCell ref="AI307:BC307"/>
    <mergeCell ref="AI298:BC298"/>
    <mergeCell ref="AI305:BC305"/>
    <mergeCell ref="AI304:BC304"/>
    <mergeCell ref="AI301:BC301"/>
    <mergeCell ref="AC305:AH305"/>
    <mergeCell ref="AC302:AH302"/>
    <mergeCell ref="B307:AB307"/>
    <mergeCell ref="AC306:AH306"/>
    <mergeCell ref="B306:AB306"/>
    <mergeCell ref="B304:AB304"/>
    <mergeCell ref="B305:AB305"/>
    <mergeCell ref="B303:AB303"/>
    <mergeCell ref="B308:AB308"/>
    <mergeCell ref="AI302:BC302"/>
    <mergeCell ref="CP320:DE320"/>
    <mergeCell ref="AC311:AH311"/>
    <mergeCell ref="AI311:BC311"/>
    <mergeCell ref="BD311:BY311"/>
    <mergeCell ref="BZ311:CO311"/>
    <mergeCell ref="CP311:DE311"/>
    <mergeCell ref="AC312:AH312"/>
    <mergeCell ref="AC303:AH303"/>
    <mergeCell ref="AC23:AH23"/>
    <mergeCell ref="AI23:BC23"/>
    <mergeCell ref="AI238:BC238"/>
    <mergeCell ref="BD248:BY248"/>
    <mergeCell ref="BD250:BY250"/>
    <mergeCell ref="BD247:BY247"/>
    <mergeCell ref="AC25:AH25"/>
    <mergeCell ref="AI25:BC25"/>
    <mergeCell ref="BD25:BY25"/>
    <mergeCell ref="BD62:BY62"/>
    <mergeCell ref="CP247:DE247"/>
    <mergeCell ref="BZ248:CO248"/>
    <mergeCell ref="CP248:DE248"/>
    <mergeCell ref="B249:AB249"/>
    <mergeCell ref="AC249:AH249"/>
    <mergeCell ref="AI249:BC249"/>
    <mergeCell ref="BD249:BY249"/>
    <mergeCell ref="BZ249:CO249"/>
    <mergeCell ref="CP249:DE249"/>
    <mergeCell ref="AC247:AH247"/>
    <mergeCell ref="CP251:DE251"/>
    <mergeCell ref="AC250:AH250"/>
    <mergeCell ref="B121:AB121"/>
    <mergeCell ref="CP252:DE252"/>
    <mergeCell ref="B253:AB253"/>
    <mergeCell ref="AC253:AH253"/>
    <mergeCell ref="AI253:BC253"/>
    <mergeCell ref="BD253:BY253"/>
    <mergeCell ref="BZ253:CO253"/>
    <mergeCell ref="AI252:BC252"/>
    <mergeCell ref="CP250:DE250"/>
    <mergeCell ref="B251:AB251"/>
    <mergeCell ref="CP246:DE246"/>
    <mergeCell ref="BZ62:CO62"/>
    <mergeCell ref="CP62:DE62"/>
    <mergeCell ref="AC64:AH64"/>
    <mergeCell ref="B245:AB245"/>
    <mergeCell ref="AC245:AH245"/>
    <mergeCell ref="AI245:BC245"/>
    <mergeCell ref="BD94:BY94"/>
    <mergeCell ref="BZ94:CO94"/>
    <mergeCell ref="CP121:DE121"/>
    <mergeCell ref="AC95:AH95"/>
    <mergeCell ref="AI115:BC115"/>
    <mergeCell ref="BZ117:CO117"/>
    <mergeCell ref="BD120:BY120"/>
    <mergeCell ref="CP94:DE94"/>
    <mergeCell ref="AC121:AH121"/>
    <mergeCell ref="AI121:BC121"/>
    <mergeCell ref="BZ121:CO121"/>
    <mergeCell ref="BD245:BY245"/>
    <mergeCell ref="BZ245:CO245"/>
    <mergeCell ref="CP245:DE245"/>
    <mergeCell ref="AC217:AH217"/>
    <mergeCell ref="AI217:BC217"/>
    <mergeCell ref="AI184:BC184"/>
    <mergeCell ref="CP244:DE244"/>
    <mergeCell ref="AI192:BC192"/>
    <mergeCell ref="AI210:BC210"/>
    <mergeCell ref="AI198:BC198"/>
    <mergeCell ref="BZ183:CO183"/>
    <mergeCell ref="CP109:DE109"/>
    <mergeCell ref="CP110:DE110"/>
    <mergeCell ref="CP101:DE101"/>
    <mergeCell ref="B246:AB246"/>
    <mergeCell ref="AC246:AH246"/>
    <mergeCell ref="AI246:BC246"/>
    <mergeCell ref="BD246:BY246"/>
    <mergeCell ref="BZ246:CO246"/>
    <mergeCell ref="B217:AB217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29">
      <selection activeCell="BD21" sqref="BD21:BY21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230</v>
      </c>
    </row>
    <row r="2" spans="2:109" s="3" customFormat="1" ht="25.5" customHeight="1">
      <c r="B2" s="229" t="s">
        <v>244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</row>
    <row r="3" spans="2:109" s="12" customFormat="1" ht="56.25" customHeight="1">
      <c r="B3" s="235" t="s">
        <v>194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 t="s">
        <v>195</v>
      </c>
      <c r="AD3" s="235"/>
      <c r="AE3" s="235"/>
      <c r="AF3" s="235"/>
      <c r="AG3" s="235"/>
      <c r="AH3" s="235"/>
      <c r="AI3" s="235" t="s">
        <v>243</v>
      </c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 t="s">
        <v>236</v>
      </c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 t="s">
        <v>196</v>
      </c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 t="s">
        <v>197</v>
      </c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6"/>
    </row>
    <row r="4" spans="2:109" s="9" customFormat="1" ht="12" customHeight="1" thickBot="1">
      <c r="B4" s="238">
        <v>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3">
        <v>2</v>
      </c>
      <c r="AD4" s="233"/>
      <c r="AE4" s="233"/>
      <c r="AF4" s="233"/>
      <c r="AG4" s="233"/>
      <c r="AH4" s="233"/>
      <c r="AI4" s="233">
        <v>3</v>
      </c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>
        <v>4</v>
      </c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>
        <v>5</v>
      </c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>
        <v>6</v>
      </c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4"/>
    </row>
    <row r="5" spans="2:109" s="10" customFormat="1" ht="23.25" customHeight="1">
      <c r="B5" s="254" t="s">
        <v>245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6"/>
      <c r="AC5" s="257" t="s">
        <v>231</v>
      </c>
      <c r="AD5" s="237"/>
      <c r="AE5" s="237"/>
      <c r="AF5" s="237"/>
      <c r="AG5" s="237"/>
      <c r="AH5" s="237"/>
      <c r="AI5" s="237" t="s">
        <v>248</v>
      </c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>
        <f>SUM(BZ28)</f>
        <v>2808.1500000001397</v>
      </c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>
        <f>BZ5</f>
        <v>2808.1500000001397</v>
      </c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2"/>
    </row>
    <row r="6" spans="2:109" s="10" customFormat="1" ht="13.5" customHeight="1">
      <c r="B6" s="239" t="s">
        <v>198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1"/>
      <c r="AC6" s="221" t="s">
        <v>211</v>
      </c>
      <c r="AD6" s="216"/>
      <c r="AE6" s="216"/>
      <c r="AF6" s="216"/>
      <c r="AG6" s="216"/>
      <c r="AH6" s="217"/>
      <c r="AI6" s="215" t="s">
        <v>248</v>
      </c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7"/>
      <c r="BD6" s="209">
        <f>BD20+BD28</f>
        <v>1531300</v>
      </c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1"/>
      <c r="BZ6" s="209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1"/>
      <c r="CP6" s="223" t="s">
        <v>307</v>
      </c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</row>
    <row r="7" spans="2:109" ht="23.25" customHeight="1">
      <c r="B7" s="242" t="s">
        <v>246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4"/>
      <c r="AC7" s="222"/>
      <c r="AD7" s="219"/>
      <c r="AE7" s="219"/>
      <c r="AF7" s="219"/>
      <c r="AG7" s="219"/>
      <c r="AH7" s="220"/>
      <c r="AI7" s="218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212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4"/>
      <c r="BZ7" s="212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4"/>
      <c r="CP7" s="226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8"/>
    </row>
    <row r="8" spans="2:109" ht="13.5" customHeight="1">
      <c r="B8" s="245" t="s">
        <v>210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7"/>
      <c r="AC8" s="221"/>
      <c r="AD8" s="216"/>
      <c r="AE8" s="216"/>
      <c r="AF8" s="216"/>
      <c r="AG8" s="216"/>
      <c r="AH8" s="217"/>
      <c r="AI8" s="215" t="s">
        <v>307</v>
      </c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7"/>
      <c r="BD8" s="209" t="s">
        <v>307</v>
      </c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1"/>
      <c r="BZ8" s="209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1"/>
      <c r="CP8" s="223" t="s">
        <v>307</v>
      </c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5"/>
    </row>
    <row r="9" spans="2:109" ht="13.5" customHeight="1" hidden="1"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3"/>
      <c r="AC9" s="222"/>
      <c r="AD9" s="219"/>
      <c r="AE9" s="219"/>
      <c r="AF9" s="219"/>
      <c r="AG9" s="219"/>
      <c r="AH9" s="220"/>
      <c r="AI9" s="218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20"/>
      <c r="BD9" s="212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4"/>
      <c r="BZ9" s="212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4"/>
      <c r="CP9" s="226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8"/>
    </row>
    <row r="10" spans="2:109" ht="13.5" customHeight="1" hidden="1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208"/>
      <c r="AD10" s="204"/>
      <c r="AE10" s="204"/>
      <c r="AF10" s="204"/>
      <c r="AG10" s="204"/>
      <c r="AH10" s="204"/>
      <c r="AI10" s="204" t="s">
        <v>307</v>
      </c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5" t="s">
        <v>307</v>
      </c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 t="s">
        <v>307</v>
      </c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6" t="s">
        <v>307</v>
      </c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7"/>
    </row>
    <row r="11" spans="2:109" ht="13.5" customHeight="1" hidden="1"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208"/>
      <c r="AD11" s="204"/>
      <c r="AE11" s="204"/>
      <c r="AF11" s="204"/>
      <c r="AG11" s="204"/>
      <c r="AH11" s="204"/>
      <c r="AI11" s="204" t="s">
        <v>307</v>
      </c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5" t="s">
        <v>307</v>
      </c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 t="s">
        <v>307</v>
      </c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6" t="s">
        <v>307</v>
      </c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7"/>
    </row>
    <row r="12" spans="2:109" ht="13.5" customHeight="1" hidden="1"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08"/>
      <c r="AD12" s="204"/>
      <c r="AE12" s="204"/>
      <c r="AF12" s="204"/>
      <c r="AG12" s="204"/>
      <c r="AH12" s="204"/>
      <c r="AI12" s="204" t="s">
        <v>307</v>
      </c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5" t="s">
        <v>307</v>
      </c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 t="s">
        <v>307</v>
      </c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6" t="s">
        <v>307</v>
      </c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</row>
    <row r="13" spans="2:109" ht="13.5" customHeight="1" hidden="1"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/>
      <c r="AC13" s="208"/>
      <c r="AD13" s="204"/>
      <c r="AE13" s="204"/>
      <c r="AF13" s="204"/>
      <c r="AG13" s="204"/>
      <c r="AH13" s="204"/>
      <c r="AI13" s="204" t="s">
        <v>307</v>
      </c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5" t="s">
        <v>307</v>
      </c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 t="s">
        <v>307</v>
      </c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6" t="s">
        <v>307</v>
      </c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7"/>
    </row>
    <row r="14" spans="2:109" ht="13.5" customHeight="1" hidden="1"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/>
      <c r="AC14" s="208"/>
      <c r="AD14" s="204"/>
      <c r="AE14" s="204"/>
      <c r="AF14" s="204"/>
      <c r="AG14" s="204"/>
      <c r="AH14" s="204"/>
      <c r="AI14" s="204" t="s">
        <v>307</v>
      </c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5" t="s">
        <v>307</v>
      </c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 t="s">
        <v>307</v>
      </c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6" t="s">
        <v>307</v>
      </c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7"/>
    </row>
    <row r="15" spans="2:109" ht="13.5" customHeight="1" hidden="1">
      <c r="B15" s="248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50"/>
      <c r="AC15" s="208"/>
      <c r="AD15" s="204"/>
      <c r="AE15" s="204"/>
      <c r="AF15" s="204"/>
      <c r="AG15" s="204"/>
      <c r="AH15" s="204"/>
      <c r="AI15" s="204" t="s">
        <v>307</v>
      </c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5" t="s">
        <v>307</v>
      </c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 t="s">
        <v>307</v>
      </c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6" t="s">
        <v>307</v>
      </c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7"/>
    </row>
    <row r="16" spans="2:109" ht="13.5" customHeight="1" hidden="1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  <c r="AC16" s="208"/>
      <c r="AD16" s="204"/>
      <c r="AE16" s="204"/>
      <c r="AF16" s="204"/>
      <c r="AG16" s="204"/>
      <c r="AH16" s="204"/>
      <c r="AI16" s="204" t="s">
        <v>307</v>
      </c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5" t="s">
        <v>307</v>
      </c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 t="s">
        <v>307</v>
      </c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6" t="s">
        <v>307</v>
      </c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7"/>
    </row>
    <row r="17" spans="29:109" s="10" customFormat="1" ht="12.75" customHeight="1" hidden="1">
      <c r="AC17" s="221"/>
      <c r="AD17" s="216"/>
      <c r="AE17" s="216"/>
      <c r="AF17" s="216"/>
      <c r="AG17" s="216"/>
      <c r="AH17" s="217"/>
      <c r="AI17" s="215" t="s">
        <v>307</v>
      </c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7"/>
      <c r="BD17" s="209" t="s">
        <v>307</v>
      </c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1"/>
      <c r="BZ17" s="209" t="s">
        <v>307</v>
      </c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1"/>
      <c r="CP17" s="223" t="s">
        <v>307</v>
      </c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5"/>
    </row>
    <row r="18" spans="2:109" s="10" customFormat="1" ht="17.25" customHeight="1" hidden="1"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/>
      <c r="AC18" s="222"/>
      <c r="AD18" s="219"/>
      <c r="AE18" s="219"/>
      <c r="AF18" s="219"/>
      <c r="AG18" s="219"/>
      <c r="AH18" s="220"/>
      <c r="AI18" s="218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  <c r="BD18" s="212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4"/>
      <c r="BZ18" s="212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4"/>
      <c r="CP18" s="226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8"/>
    </row>
    <row r="19" spans="2:109" s="10" customFormat="1" ht="48" customHeight="1" hidden="1">
      <c r="B19" s="258" t="s">
        <v>484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  <c r="AC19" s="208"/>
      <c r="AD19" s="204"/>
      <c r="AE19" s="204"/>
      <c r="AF19" s="204"/>
      <c r="AG19" s="204"/>
      <c r="AH19" s="204"/>
      <c r="AI19" s="204" t="s">
        <v>555</v>
      </c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5">
        <f>BD20</f>
        <v>-522300</v>
      </c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 t="str">
        <f>BZ20</f>
        <v>-</v>
      </c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6" t="s">
        <v>307</v>
      </c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7"/>
    </row>
    <row r="20" spans="2:109" s="10" customFormat="1" ht="33" customHeight="1">
      <c r="B20" s="258" t="s">
        <v>556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208"/>
      <c r="AD20" s="204"/>
      <c r="AE20" s="204"/>
      <c r="AF20" s="204"/>
      <c r="AG20" s="204"/>
      <c r="AH20" s="204"/>
      <c r="AI20" s="204" t="s">
        <v>554</v>
      </c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5">
        <v>-522300</v>
      </c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 t="str">
        <f>BZ21</f>
        <v>-</v>
      </c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6" t="s">
        <v>307</v>
      </c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7"/>
    </row>
    <row r="21" spans="2:109" s="10" customFormat="1" ht="47.25" customHeight="1">
      <c r="B21" s="258" t="s">
        <v>553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  <c r="AC21" s="208"/>
      <c r="AD21" s="204"/>
      <c r="AE21" s="204"/>
      <c r="AF21" s="204"/>
      <c r="AG21" s="204"/>
      <c r="AH21" s="204"/>
      <c r="AI21" s="204" t="s">
        <v>551</v>
      </c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5">
        <f>BD22</f>
        <v>3093000</v>
      </c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 t="str">
        <f>BZ22</f>
        <v>-</v>
      </c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6" t="s">
        <v>307</v>
      </c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7"/>
    </row>
    <row r="22" spans="2:109" s="10" customFormat="1" ht="56.25" customHeight="1">
      <c r="B22" s="258" t="s">
        <v>552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208"/>
      <c r="AD22" s="204"/>
      <c r="AE22" s="204"/>
      <c r="AF22" s="204"/>
      <c r="AG22" s="204"/>
      <c r="AH22" s="204"/>
      <c r="AI22" s="204" t="s">
        <v>550</v>
      </c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5">
        <v>3093000</v>
      </c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 t="s">
        <v>307</v>
      </c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6" t="s">
        <v>307</v>
      </c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7"/>
    </row>
    <row r="23" spans="2:109" s="10" customFormat="1" ht="69.75" customHeight="1">
      <c r="B23" s="258" t="s">
        <v>485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208"/>
      <c r="AD23" s="204"/>
      <c r="AE23" s="204"/>
      <c r="AF23" s="204"/>
      <c r="AG23" s="204"/>
      <c r="AH23" s="204"/>
      <c r="AI23" s="204" t="s">
        <v>483</v>
      </c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5">
        <f>BD24</f>
        <v>-3615300</v>
      </c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 t="str">
        <f>BZ24</f>
        <v>-</v>
      </c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6" t="s">
        <v>307</v>
      </c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7"/>
    </row>
    <row r="24" spans="2:109" s="10" customFormat="1" ht="69" customHeight="1">
      <c r="B24" s="258" t="s">
        <v>486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  <c r="AC24" s="208"/>
      <c r="AD24" s="204"/>
      <c r="AE24" s="204"/>
      <c r="AF24" s="204"/>
      <c r="AG24" s="204"/>
      <c r="AH24" s="204"/>
      <c r="AI24" s="204" t="s">
        <v>482</v>
      </c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5">
        <v>-3615300</v>
      </c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 t="s">
        <v>307</v>
      </c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6" t="s">
        <v>307</v>
      </c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7"/>
    </row>
    <row r="25" spans="2:109" s="10" customFormat="1" ht="26.25" customHeight="1">
      <c r="B25" s="258" t="s">
        <v>247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  <c r="AC25" s="208" t="s">
        <v>212</v>
      </c>
      <c r="AD25" s="204"/>
      <c r="AE25" s="204"/>
      <c r="AF25" s="204"/>
      <c r="AG25" s="204"/>
      <c r="AH25" s="204"/>
      <c r="AI25" s="204" t="s">
        <v>248</v>
      </c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5" t="s">
        <v>307</v>
      </c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 t="s">
        <v>307</v>
      </c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6" t="s">
        <v>307</v>
      </c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7"/>
    </row>
    <row r="26" spans="2:109" s="10" customFormat="1" ht="17.25" customHeight="1">
      <c r="B26" s="239" t="s">
        <v>210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1"/>
      <c r="AC26" s="208"/>
      <c r="AD26" s="204"/>
      <c r="AE26" s="204"/>
      <c r="AF26" s="204"/>
      <c r="AG26" s="204"/>
      <c r="AH26" s="204"/>
      <c r="AI26" s="204" t="s">
        <v>307</v>
      </c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5" t="s">
        <v>307</v>
      </c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 t="s">
        <v>307</v>
      </c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 t="s">
        <v>307</v>
      </c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7"/>
    </row>
    <row r="27" spans="2:109" s="10" customFormat="1" ht="17.2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3"/>
      <c r="AC27" s="208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7"/>
    </row>
    <row r="28" spans="2:109" s="10" customFormat="1" ht="17.25" customHeight="1">
      <c r="B28" s="261" t="s">
        <v>213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3"/>
      <c r="AC28" s="208" t="s">
        <v>214</v>
      </c>
      <c r="AD28" s="204"/>
      <c r="AE28" s="204"/>
      <c r="AF28" s="204"/>
      <c r="AG28" s="204"/>
      <c r="AH28" s="204"/>
      <c r="AI28" s="204" t="s">
        <v>310</v>
      </c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5">
        <f>BD32+BD33</f>
        <v>2053600</v>
      </c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>
        <f>BZ32+BZ33</f>
        <v>2808.1500000001397</v>
      </c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>
        <f>BZ28</f>
        <v>2808.1500000001397</v>
      </c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7"/>
    </row>
    <row r="29" spans="2:109" s="10" customFormat="1" ht="23.25" customHeight="1">
      <c r="B29" s="258" t="s">
        <v>250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208" t="s">
        <v>215</v>
      </c>
      <c r="AD29" s="204"/>
      <c r="AE29" s="204"/>
      <c r="AF29" s="204"/>
      <c r="AG29" s="204"/>
      <c r="AH29" s="204"/>
      <c r="AI29" s="204" t="s">
        <v>308</v>
      </c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5">
        <f>BD30</f>
        <v>-10685100</v>
      </c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67">
        <f>BZ32</f>
        <v>-1200237.89</v>
      </c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82"/>
      <c r="CP29" s="206" t="s">
        <v>200</v>
      </c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7"/>
    </row>
    <row r="30" spans="2:109" s="10" customFormat="1" ht="27.75" customHeight="1">
      <c r="B30" s="258" t="s">
        <v>315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08" t="s">
        <v>215</v>
      </c>
      <c r="AD30" s="204"/>
      <c r="AE30" s="204"/>
      <c r="AF30" s="204"/>
      <c r="AG30" s="204"/>
      <c r="AH30" s="204"/>
      <c r="AI30" s="204" t="s">
        <v>316</v>
      </c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5">
        <f>BD31</f>
        <v>-10685100</v>
      </c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>
        <f>BZ29</f>
        <v>-1200237.89</v>
      </c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6" t="s">
        <v>200</v>
      </c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7"/>
    </row>
    <row r="31" spans="2:109" s="10" customFormat="1" ht="28.5" customHeight="1">
      <c r="B31" s="258" t="s">
        <v>317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208" t="s">
        <v>215</v>
      </c>
      <c r="AD31" s="204"/>
      <c r="AE31" s="204"/>
      <c r="AF31" s="204"/>
      <c r="AG31" s="204"/>
      <c r="AH31" s="204"/>
      <c r="AI31" s="204" t="s">
        <v>318</v>
      </c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5">
        <f>BD32</f>
        <v>-10685100</v>
      </c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>
        <f>BZ32</f>
        <v>-1200237.89</v>
      </c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6" t="s">
        <v>200</v>
      </c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7"/>
    </row>
    <row r="32" spans="2:109" s="10" customFormat="1" ht="33" customHeight="1">
      <c r="B32" s="258" t="s">
        <v>319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208" t="s">
        <v>215</v>
      </c>
      <c r="AD32" s="204"/>
      <c r="AE32" s="204"/>
      <c r="AF32" s="204"/>
      <c r="AG32" s="204"/>
      <c r="AH32" s="204"/>
      <c r="AI32" s="204" t="s">
        <v>320</v>
      </c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5">
        <v>-10685100</v>
      </c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>
        <v>-1200237.89</v>
      </c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6" t="s">
        <v>200</v>
      </c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7"/>
    </row>
    <row r="33" spans="2:109" s="10" customFormat="1" ht="23.25" customHeight="1">
      <c r="B33" s="274" t="s">
        <v>251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6"/>
      <c r="AC33" s="208" t="s">
        <v>216</v>
      </c>
      <c r="AD33" s="204"/>
      <c r="AE33" s="204"/>
      <c r="AF33" s="204"/>
      <c r="AG33" s="204"/>
      <c r="AH33" s="204"/>
      <c r="AI33" s="204" t="s">
        <v>309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5">
        <v>12738700</v>
      </c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>
        <v>1203046.04</v>
      </c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6" t="s">
        <v>200</v>
      </c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7"/>
    </row>
    <row r="34" spans="2:109" s="10" customFormat="1" ht="27.75" customHeight="1">
      <c r="B34" s="274" t="s">
        <v>321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6"/>
      <c r="AC34" s="208" t="s">
        <v>216</v>
      </c>
      <c r="AD34" s="204"/>
      <c r="AE34" s="204"/>
      <c r="AF34" s="204"/>
      <c r="AG34" s="204"/>
      <c r="AH34" s="204"/>
      <c r="AI34" s="204" t="s">
        <v>322</v>
      </c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5">
        <f>BD33</f>
        <v>12738700</v>
      </c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>
        <f>BZ33</f>
        <v>1203046.04</v>
      </c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6" t="s">
        <v>200</v>
      </c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7"/>
    </row>
    <row r="35" spans="2:109" s="10" customFormat="1" ht="27.75" customHeight="1">
      <c r="B35" s="274" t="s">
        <v>323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6"/>
      <c r="AC35" s="208" t="s">
        <v>216</v>
      </c>
      <c r="AD35" s="204"/>
      <c r="AE35" s="204"/>
      <c r="AF35" s="204"/>
      <c r="AG35" s="204"/>
      <c r="AH35" s="204"/>
      <c r="AI35" s="204" t="s">
        <v>324</v>
      </c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5">
        <f>BD34</f>
        <v>12738700</v>
      </c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67">
        <f>BZ34</f>
        <v>1203046.04</v>
      </c>
      <c r="CA35" s="268"/>
      <c r="CB35" s="268"/>
      <c r="CC35" s="268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06" t="s">
        <v>200</v>
      </c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7"/>
    </row>
    <row r="36" spans="2:109" ht="40.5" customHeight="1" thickBot="1">
      <c r="B36" s="274" t="s">
        <v>325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6"/>
      <c r="AC36" s="278" t="s">
        <v>216</v>
      </c>
      <c r="AD36" s="279"/>
      <c r="AE36" s="279"/>
      <c r="AF36" s="279"/>
      <c r="AG36" s="279"/>
      <c r="AH36" s="279"/>
      <c r="AI36" s="279" t="s">
        <v>326</v>
      </c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69">
        <f>BD35</f>
        <v>12738700</v>
      </c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>
        <f>BZ35</f>
        <v>1203046.04</v>
      </c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71" t="s">
        <v>200</v>
      </c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2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217</v>
      </c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M38" s="273" t="s">
        <v>311</v>
      </c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</row>
    <row r="39" spans="16:66" s="2" customFormat="1" ht="11.25">
      <c r="P39" s="270" t="s">
        <v>218</v>
      </c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M39" s="270" t="s">
        <v>219</v>
      </c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221</v>
      </c>
    </row>
    <row r="42" spans="2:74" s="2" customFormat="1" ht="11.25">
      <c r="B42" s="2" t="s">
        <v>222</v>
      </c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U42" s="273" t="s">
        <v>509</v>
      </c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70" t="s">
        <v>218</v>
      </c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U43" s="270" t="s">
        <v>219</v>
      </c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232</v>
      </c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Q45" s="273" t="s">
        <v>510</v>
      </c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</row>
    <row r="46" spans="20:70" s="6" customFormat="1" ht="11.25" customHeight="1">
      <c r="T46" s="270" t="s">
        <v>218</v>
      </c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"/>
      <c r="AO46" s="2"/>
      <c r="AQ46" s="270" t="s">
        <v>219</v>
      </c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</row>
    <row r="47" s="2" customFormat="1" ht="11.25">
      <c r="AY47" s="8"/>
    </row>
    <row r="48" spans="2:36" s="2" customFormat="1" ht="11.25">
      <c r="B48" s="280" t="s">
        <v>220</v>
      </c>
      <c r="C48" s="280"/>
      <c r="D48" s="219" t="s">
        <v>557</v>
      </c>
      <c r="E48" s="219"/>
      <c r="F48" s="219"/>
      <c r="G48" s="219"/>
      <c r="H48" s="281" t="s">
        <v>220</v>
      </c>
      <c r="I48" s="281"/>
      <c r="J48" s="219" t="s">
        <v>558</v>
      </c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81">
        <v>20</v>
      </c>
      <c r="AC48" s="281"/>
      <c r="AD48" s="281"/>
      <c r="AE48" s="281"/>
      <c r="AF48" s="277" t="s">
        <v>512</v>
      </c>
      <c r="AG48" s="277"/>
      <c r="AH48" s="277"/>
      <c r="AI48" s="277"/>
      <c r="AJ48" s="2" t="s">
        <v>207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2017-04-04T05:41:20Z</cp:lastPrinted>
  <dcterms:created xsi:type="dcterms:W3CDTF">2007-09-21T13:36:41Z</dcterms:created>
  <dcterms:modified xsi:type="dcterms:W3CDTF">2017-04-07T10:50:13Z</dcterms:modified>
  <cp:category/>
  <cp:version/>
  <cp:contentType/>
  <cp:contentStatus/>
</cp:coreProperties>
</file>