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одовые отчеты\Годовой 2024\сделала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5" r:id="rId3"/>
    <sheet name="_params" sheetId="4" state="hidden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Доходы!$F$71</definedName>
    <definedName name="LAST_CELL" localSheetId="1">Расходы!$F$194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Доходы!$A$71</definedName>
    <definedName name="REND_1" localSheetId="1">Расходы!$A$195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6" i="5" l="1"/>
  <c r="F15" i="5" l="1"/>
  <c r="E6" i="5"/>
  <c r="D16" i="5" l="1"/>
  <c r="D17" i="5"/>
  <c r="D18" i="5"/>
  <c r="D19" i="5"/>
  <c r="E16" i="5" l="1"/>
  <c r="E17" i="5"/>
  <c r="E18" i="5"/>
  <c r="E19" i="5"/>
  <c r="E11" i="5"/>
  <c r="E12" i="5"/>
  <c r="E13" i="5"/>
  <c r="E14" i="5"/>
  <c r="D11" i="5"/>
  <c r="E22" i="5"/>
  <c r="E23" i="5" s="1"/>
  <c r="E24" i="5" s="1"/>
  <c r="D22" i="5"/>
  <c r="D23" i="5" s="1"/>
  <c r="E15" i="5"/>
  <c r="E10" i="5"/>
  <c r="D25" i="5" l="1"/>
  <c r="D24" i="5"/>
  <c r="E25" i="5"/>
  <c r="E21" i="1" l="1"/>
  <c r="E36" i="1"/>
  <c r="E40" i="1"/>
  <c r="E32" i="1"/>
  <c r="E33" i="1"/>
  <c r="D41" i="1"/>
  <c r="E53" i="1"/>
  <c r="E52" i="1"/>
  <c r="D54" i="1"/>
  <c r="D55" i="1"/>
  <c r="D57" i="1"/>
  <c r="D68" i="1"/>
  <c r="D67" i="1"/>
  <c r="D22" i="1"/>
  <c r="D23" i="1"/>
  <c r="E24" i="1"/>
  <c r="F77" i="2" l="1"/>
  <c r="D171" i="2" l="1"/>
  <c r="D172" i="2"/>
  <c r="D173" i="2"/>
  <c r="D174" i="2"/>
  <c r="D175" i="2"/>
  <c r="D176" i="2"/>
  <c r="D177" i="2"/>
  <c r="D15" i="2"/>
  <c r="E15" i="2"/>
  <c r="E13" i="2"/>
  <c r="E28" i="2"/>
  <c r="E22" i="2"/>
  <c r="E50" i="2"/>
  <c r="E51" i="2"/>
  <c r="E52" i="2"/>
  <c r="E53" i="2"/>
  <c r="D50" i="2"/>
  <c r="D51" i="2"/>
  <c r="D52" i="2"/>
  <c r="D54" i="2"/>
  <c r="D53" i="2" s="1"/>
  <c r="E54" i="2"/>
  <c r="D37" i="2"/>
  <c r="D38" i="2"/>
  <c r="D39" i="2"/>
  <c r="D40" i="2"/>
  <c r="D41" i="2"/>
  <c r="D22" i="2"/>
  <c r="D21" i="2"/>
  <c r="E192" i="2"/>
  <c r="E191" i="2" s="1"/>
  <c r="E189" i="2" s="1"/>
  <c r="E188" i="2" s="1"/>
  <c r="E187" i="2" s="1"/>
  <c r="F193" i="2"/>
  <c r="D185" i="2"/>
  <c r="D184" i="2" s="1"/>
  <c r="D183" i="2" s="1"/>
  <c r="D182" i="2" s="1"/>
  <c r="D181" i="2" s="1"/>
  <c r="D180" i="2" s="1"/>
  <c r="D179" i="2" s="1"/>
  <c r="E138" i="2"/>
  <c r="E137" i="2" s="1"/>
  <c r="E136" i="2" s="1"/>
  <c r="D138" i="2"/>
  <c r="D137" i="2" s="1"/>
  <c r="D136" i="2" s="1"/>
  <c r="E133" i="2"/>
  <c r="E132" i="2" s="1"/>
  <c r="E134" i="2"/>
  <c r="D134" i="2"/>
  <c r="D133" i="2" s="1"/>
  <c r="D132" i="2" s="1"/>
  <c r="E126" i="2"/>
  <c r="E125" i="2" s="1"/>
  <c r="E124" i="2" s="1"/>
  <c r="E130" i="2"/>
  <c r="E129" i="2" s="1"/>
  <c r="F131" i="2"/>
  <c r="D130" i="2"/>
  <c r="F130" i="2" s="1"/>
  <c r="E190" i="2" l="1"/>
  <c r="D129" i="2"/>
  <c r="D128" i="2" s="1"/>
  <c r="D192" i="2"/>
  <c r="D190" i="2" s="1"/>
  <c r="E128" i="2"/>
  <c r="F128" i="2" s="1"/>
  <c r="F129" i="2"/>
  <c r="E123" i="2"/>
  <c r="E120" i="2"/>
  <c r="E119" i="2" s="1"/>
  <c r="E118" i="2" s="1"/>
  <c r="D120" i="2"/>
  <c r="D119" i="2" s="1"/>
  <c r="D118" i="2" s="1"/>
  <c r="D108" i="2"/>
  <c r="D107" i="2" s="1"/>
  <c r="D106" i="2" s="1"/>
  <c r="D105" i="2" s="1"/>
  <c r="D104" i="2" s="1"/>
  <c r="D100" i="2"/>
  <c r="D99" i="2" s="1"/>
  <c r="D98" i="2" s="1"/>
  <c r="D97" i="2" s="1"/>
  <c r="D96" i="2" s="1"/>
  <c r="D95" i="2" s="1"/>
  <c r="D94" i="2" s="1"/>
  <c r="E80" i="2"/>
  <c r="E79" i="2" s="1"/>
  <c r="E78" i="2" s="1"/>
  <c r="D79" i="2"/>
  <c r="D78" i="2" s="1"/>
  <c r="D80" i="2"/>
  <c r="D66" i="2"/>
  <c r="D65" i="2" s="1"/>
  <c r="D64" i="2" s="1"/>
  <c r="E76" i="2"/>
  <c r="E75" i="2" s="1"/>
  <c r="D75" i="2"/>
  <c r="D74" i="2" s="1"/>
  <c r="D69" i="2" s="1"/>
  <c r="D76" i="2"/>
  <c r="F190" i="2" l="1"/>
  <c r="D191" i="2"/>
  <c r="F192" i="2"/>
  <c r="D103" i="2"/>
  <c r="D102" i="2"/>
  <c r="F75" i="2"/>
  <c r="E74" i="2"/>
  <c r="E69" i="2" s="1"/>
  <c r="F76" i="2"/>
  <c r="E185" i="2"/>
  <c r="E184" i="2" s="1"/>
  <c r="E183" i="2" s="1"/>
  <c r="E182" i="2" s="1"/>
  <c r="E181" i="2" s="1"/>
  <c r="E180" i="2" s="1"/>
  <c r="E179" i="2" s="1"/>
  <c r="E177" i="2"/>
  <c r="E176" i="2" s="1"/>
  <c r="E175" i="2" s="1"/>
  <c r="E174" i="2" s="1"/>
  <c r="E173" i="2" s="1"/>
  <c r="E172" i="2" s="1"/>
  <c r="E171" i="2" s="1"/>
  <c r="E161" i="2"/>
  <c r="E160" i="2" s="1"/>
  <c r="E159" i="2" s="1"/>
  <c r="E158" i="2" s="1"/>
  <c r="D161" i="2"/>
  <c r="D160" i="2" s="1"/>
  <c r="D159" i="2" s="1"/>
  <c r="D158" i="2" s="1"/>
  <c r="E156" i="2"/>
  <c r="E155" i="2" s="1"/>
  <c r="E154" i="2" s="1"/>
  <c r="D156" i="2"/>
  <c r="D155" i="2" s="1"/>
  <c r="D154" i="2" s="1"/>
  <c r="E152" i="2"/>
  <c r="E151" i="2" s="1"/>
  <c r="E150" i="2" s="1"/>
  <c r="D152" i="2"/>
  <c r="D151" i="2" s="1"/>
  <c r="D150" i="2" s="1"/>
  <c r="E145" i="2"/>
  <c r="E144" i="2" s="1"/>
  <c r="E143" i="2" s="1"/>
  <c r="E142" i="2" s="1"/>
  <c r="E141" i="2" s="1"/>
  <c r="E140" i="2" s="1"/>
  <c r="E122" i="2"/>
  <c r="D126" i="2"/>
  <c r="D125" i="2" s="1"/>
  <c r="D124" i="2" s="1"/>
  <c r="E116" i="2"/>
  <c r="E115" i="2" s="1"/>
  <c r="E114" i="2" s="1"/>
  <c r="E113" i="2" s="1"/>
  <c r="E112" i="2" s="1"/>
  <c r="D116" i="2"/>
  <c r="D115" i="2" s="1"/>
  <c r="D114" i="2" s="1"/>
  <c r="D113" i="2" s="1"/>
  <c r="D112" i="2" s="1"/>
  <c r="E108" i="2"/>
  <c r="E107" i="2" s="1"/>
  <c r="E106" i="2" s="1"/>
  <c r="E105" i="2" s="1"/>
  <c r="E104" i="2" s="1"/>
  <c r="E100" i="2"/>
  <c r="E99" i="2" s="1"/>
  <c r="E98" i="2" s="1"/>
  <c r="E97" i="2" s="1"/>
  <c r="E96" i="2" s="1"/>
  <c r="E88" i="2"/>
  <c r="E87" i="2" s="1"/>
  <c r="D88" i="2"/>
  <c r="D87" i="2" s="1"/>
  <c r="E92" i="2"/>
  <c r="E91" i="2" s="1"/>
  <c r="D92" i="2"/>
  <c r="D91" i="2" s="1"/>
  <c r="F93" i="2"/>
  <c r="E66" i="2"/>
  <c r="E65" i="2" s="1"/>
  <c r="E64" i="2" s="1"/>
  <c r="E62" i="2"/>
  <c r="E61" i="2" s="1"/>
  <c r="E60" i="2" s="1"/>
  <c r="D62" i="2"/>
  <c r="D61" i="2" s="1"/>
  <c r="D60" i="2" s="1"/>
  <c r="D59" i="2" s="1"/>
  <c r="D58" i="2" s="1"/>
  <c r="E41" i="2"/>
  <c r="E40" i="2" s="1"/>
  <c r="E39" i="2" s="1"/>
  <c r="E38" i="2" s="1"/>
  <c r="E37" i="2" s="1"/>
  <c r="E27" i="2"/>
  <c r="E26" i="2" s="1"/>
  <c r="D28" i="2"/>
  <c r="D27" i="2" s="1"/>
  <c r="D26" i="2" s="1"/>
  <c r="E21" i="2"/>
  <c r="E20" i="2" s="1"/>
  <c r="E19" i="2" s="1"/>
  <c r="E18" i="2" s="1"/>
  <c r="E17" i="2" s="1"/>
  <c r="D20" i="2"/>
  <c r="D19" i="2" s="1"/>
  <c r="D18" i="2" s="1"/>
  <c r="D17" i="2" s="1"/>
  <c r="E70" i="1"/>
  <c r="E68" i="1"/>
  <c r="E67" i="1" s="1"/>
  <c r="E65" i="1"/>
  <c r="E62" i="1" s="1"/>
  <c r="E55" i="1"/>
  <c r="E54" i="1" s="1"/>
  <c r="E57" i="1"/>
  <c r="E46" i="1"/>
  <c r="E45" i="1" s="1"/>
  <c r="E47" i="1"/>
  <c r="F191" i="2" l="1"/>
  <c r="D189" i="2"/>
  <c r="D123" i="2"/>
  <c r="D122" i="2" s="1"/>
  <c r="D111" i="2" s="1"/>
  <c r="F74" i="2"/>
  <c r="E95" i="2"/>
  <c r="E94" i="2" s="1"/>
  <c r="D86" i="2"/>
  <c r="D85" i="2" s="1"/>
  <c r="D84" i="2" s="1"/>
  <c r="D83" i="2" s="1"/>
  <c r="D82" i="2" s="1"/>
  <c r="E86" i="2"/>
  <c r="E85" i="2" s="1"/>
  <c r="E84" i="2" s="1"/>
  <c r="E83" i="2" s="1"/>
  <c r="E82" i="2" s="1"/>
  <c r="E111" i="2"/>
  <c r="E59" i="2"/>
  <c r="E58" i="2" s="1"/>
  <c r="F91" i="2"/>
  <c r="D68" i="2"/>
  <c r="D49" i="2" s="1"/>
  <c r="D16" i="2" s="1"/>
  <c r="E103" i="2"/>
  <c r="E102" i="2"/>
  <c r="D149" i="2"/>
  <c r="E149" i="2"/>
  <c r="E148" i="2" s="1"/>
  <c r="E147" i="2" s="1"/>
  <c r="F92" i="2"/>
  <c r="E43" i="1"/>
  <c r="E38" i="1"/>
  <c r="E37" i="1" s="1"/>
  <c r="E41" i="1"/>
  <c r="E29" i="1"/>
  <c r="E27" i="1"/>
  <c r="D70" i="1"/>
  <c r="D65" i="1"/>
  <c r="D62" i="1" s="1"/>
  <c r="D43" i="1"/>
  <c r="D40" i="1" s="1"/>
  <c r="D36" i="1" s="1"/>
  <c r="D21" i="1" s="1"/>
  <c r="D37" i="1"/>
  <c r="D33" i="1"/>
  <c r="D32" i="1" s="1"/>
  <c r="E23" i="1" l="1"/>
  <c r="E22" i="1" s="1"/>
  <c r="D188" i="2"/>
  <c r="F189" i="2"/>
  <c r="D148" i="2"/>
  <c r="D147" i="2" s="1"/>
  <c r="E110" i="2"/>
  <c r="F23" i="1"/>
  <c r="D60" i="1"/>
  <c r="D59" i="1" s="1"/>
  <c r="D53" i="1" s="1"/>
  <c r="D52" i="1" s="1"/>
  <c r="F188" i="2" l="1"/>
  <c r="D187" i="2"/>
  <c r="F187" i="2" s="1"/>
  <c r="D110" i="2"/>
  <c r="D13" i="2" s="1"/>
  <c r="D19" i="1"/>
  <c r="E19" i="1"/>
  <c r="E68" i="2"/>
  <c r="E49" i="2" s="1"/>
  <c r="E16" i="2" s="1"/>
  <c r="F22" i="1"/>
  <c r="F24" i="1"/>
  <c r="F25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70" i="2"/>
  <c r="F71" i="2"/>
  <c r="F72" i="2"/>
  <c r="F73" i="2"/>
  <c r="F81" i="2"/>
  <c r="F80" i="2" s="1"/>
  <c r="F79" i="2" s="1"/>
  <c r="F78" i="2" s="1"/>
  <c r="F82" i="2"/>
  <c r="F83" i="2"/>
  <c r="F84" i="2"/>
  <c r="F85" i="2"/>
  <c r="F86" i="2"/>
  <c r="F87" i="2"/>
  <c r="F88" i="2"/>
  <c r="F89" i="2"/>
  <c r="F90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9" i="1" l="1"/>
  <c r="F13" i="2"/>
  <c r="F68" i="2"/>
  <c r="F69" i="2"/>
  <c r="F16" i="2"/>
  <c r="F49" i="2"/>
  <c r="F15" i="2"/>
  <c r="F21" i="1"/>
</calcChain>
</file>

<file path=xl/sharedStrings.xml><?xml version="1.0" encoding="utf-8"?>
<sst xmlns="http://schemas.openxmlformats.org/spreadsheetml/2006/main" count="880" uniqueCount="495">
  <si>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</si>
  <si>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</si>
  <si>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</si>
  <si>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</si>
  <si>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</si>
  <si>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01.11.2023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</si>
  <si>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</si>
  <si>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</si>
  <si>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</si>
  <si>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</si>
  <si>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</si>
  <si>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</si>
  <si>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</si>
  <si>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Долотинского сельского поселения</t>
  </si>
  <si>
    <t>Долотинское сельское поселение Красносулинского района</t>
  </si>
  <si>
    <t>Единица измерения: руб.</t>
  </si>
  <si>
    <t>04229061</t>
  </si>
  <si>
    <t>951</t>
  </si>
  <si>
    <t>60626420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</si>
  <si>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</si>
  <si>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</si>
  <si>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</si>
  <si>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</si>
  <si>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</si>
  <si>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</si>
  <si>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</si>
  <si>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</si>
  <si>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</si>
  <si>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</si>
  <si>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</si>
  <si>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</si>
  <si>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</si>
  <si>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</si>
  <si>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</si>
  <si>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</si>
  <si>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</si>
  <si>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</si>
  <si>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</si>
  <si>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</si>
  <si>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</si>
  <si>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</si>
  <si>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</si>
  <si>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</si>
  <si>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</si>
  <si>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</si>
  <si>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</si>
  <si>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</si>
  <si>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</si>
  <si>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</si>
  <si>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</si>
  <si>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</si>
  <si>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</si>
  <si>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</si>
  <si>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</si>
  <si>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</si>
  <si>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</si>
  <si>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</si>
  <si>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</si>
  <si>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</si>
  <si>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</si>
  <si>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</si>
  <si>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</si>
  <si>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</si>
  <si>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</si>
  <si>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</si>
  <si>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</si>
  <si>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</si>
  <si>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</si>
  <si>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</si>
  <si>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</si>
  <si>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</si>
  <si>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</si>
  <si>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</si>
  <si>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</si>
  <si>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</si>
  <si>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</si>
  <si>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</si>
  <si>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</si>
  <si>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</si>
  <si>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</si>
  <si>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</si>
  <si>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</si>
  <si>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</si>
  <si>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</si>
  <si>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</si>
  <si>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</si>
  <si>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</si>
  <si>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</si>
  <si>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</si>
  <si>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</si>
  <si>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</si>
  <si>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</si>
  <si>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</si>
  <si>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</si>
  <si>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</si>
  <si>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</si>
  <si>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</si>
  <si>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</si>
  <si>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</si>
  <si>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</si>
  <si>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</si>
  <si>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</si>
  <si>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</si>
  <si>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</si>
  <si>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</si>
  <si>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</si>
  <si>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</si>
  <si>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</si>
  <si>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</si>
  <si>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</si>
  <si>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</si>
  <si>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</si>
  <si>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</si>
  <si>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</si>
  <si>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</si>
  <si>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</si>
  <si>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</si>
  <si>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</si>
  <si>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</si>
  <si>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</si>
  <si>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</si>
  <si>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</si>
  <si>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</si>
  <si>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</si>
  <si>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</si>
  <si>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</si>
  <si>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</si>
  <si>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</si>
  <si>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</si>
  <si>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</si>
  <si>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</si>
  <si>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</si>
  <si>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</si>
  <si>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</si>
  <si>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</si>
  <si>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</si>
  <si>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ДОЛОТИНСКОГО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</si>
  <si>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</si>
  <si>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</si>
  <si>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</si>
  <si>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</si>
  <si>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</si>
  <si>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Долотинского сельского поселения  «Управление муниципальными финансами»</t>
  </si>
  <si>
    <t xml:space="preserve">951 0104 0100000000 000 </t>
  </si>
  <si>
    <t xml:space="preserve">951 0104 0120000000 000 </t>
  </si>
  <si>
    <t>Расходы на выплаты по оплате труда работников органа местного самоуправления Долотинского сельского поселения в рамках подпрограммы «Нормативно-методическое обеспечение и организация бюджетного процесса» муниципальной программы Долотинского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</si>
  <si>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</si>
  <si>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</si>
  <si>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</si>
  <si>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</si>
  <si>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</si>
  <si>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</si>
  <si>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</si>
  <si>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</si>
  <si>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</si>
  <si>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</si>
  <si>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</si>
  <si>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Долотинского сельского поселения в рамках подпрограммы «Нормативно-методическое обеспечение и организация бюджетного процесса» муниципальной программы Долотинского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</si>
  <si>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</si>
  <si>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</si>
  <si>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</si>
  <si>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</si>
  <si>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</si>
  <si>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 xml:space="preserve">951 0104 0120000190 244 </t>
  </si>
  <si>
    <t>Закупка энергетических ресурсов</t>
  </si>
  <si>
    <t xml:space="preserve">951 0104 0120000190 247 </t>
  </si>
  <si>
    <t>Непрограммные расходы органа местного самоуправления Долотинского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</si>
  <si>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</si>
  <si>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</si>
  <si>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</si>
  <si>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непрограммных расходов органа местного самоуправления Долотинского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</si>
  <si>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</si>
  <si>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</si>
  <si>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</si>
  <si>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</si>
  <si>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</si>
  <si>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</si>
  <si>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</si>
  <si>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</si>
  <si>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</si>
  <si>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</si>
  <si>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</si>
  <si>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</si>
  <si>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</si>
  <si>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</si>
  <si>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</si>
  <si>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</si>
  <si>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</si>
  <si>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Долотинского сельского поселения на финансовое обеспечение непредвиденных расходов в рамках непрограммных расходов органа местного самоуправления Долотинского сельского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</si>
  <si>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</si>
  <si>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</si>
  <si>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</si>
  <si>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</si>
  <si>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</si>
  <si>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</si>
  <si>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</si>
  <si>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</si>
  <si>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</si>
  <si>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Долотинского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</si>
  <si>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</si>
  <si>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</si>
  <si>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</si>
  <si>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</si>
  <si>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</si>
  <si>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</si>
  <si>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</si>
  <si>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</si>
  <si>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Уплата иных платежей</t>
  </si>
  <si>
    <t xml:space="preserve">951 0113 0120099990 853 </t>
  </si>
  <si>
    <t>Муниципальная программа  Долотинского сельского поселения «Муниципальная политика»</t>
  </si>
  <si>
    <t xml:space="preserve">951 0113 0200000000 000 </t>
  </si>
  <si>
    <t xml:space="preserve">951 0113 0220000000 000 </t>
  </si>
  <si>
    <t>Мероприятия по официальной публикации нормативно-правовых актов Администрации Долотинского сельского поселения в средствах массовой информации в рамках подпрограммы «Обеспечение реализации муниципальной программы Долотинского сельского поселения «Муниципальная политика» муниципальной программы Долотинского сельского поселения «Муниципальная политика»</t>
  </si>
  <si>
    <t xml:space="preserve">951 0113 0220020170 000 </t>
  </si>
  <si>
    <t xml:space="preserve">951 0113 0220020170 200 </t>
  </si>
  <si>
    <t xml:space="preserve">951 0113 0220020170 240 </t>
  </si>
  <si>
    <t xml:space="preserve">951 0113 0220020170 244 </t>
  </si>
  <si>
    <t xml:space="preserve">951 0113 0220020171 000 </t>
  </si>
  <si>
    <t xml:space="preserve">951 0113 0220020171 200 </t>
  </si>
  <si>
    <t xml:space="preserve">951 0113 0220020171 240 </t>
  </si>
  <si>
    <t xml:space="preserve">951 0113 0220020171 244 </t>
  </si>
  <si>
    <t xml:space="preserve">951 0113 9900000000 000 </t>
  </si>
  <si>
    <t xml:space="preserve">951 0113 9990000000 000 </t>
  </si>
  <si>
    <t>Взносы в Ассоциацию "Совет муниципальных образований Ростовской области" по иным непрограммным расходам в рамках непрограммных расходов органа местного самоуправления Долотинского сельского поселения</t>
  </si>
  <si>
    <t xml:space="preserve">951 0113 9990020300 000 </t>
  </si>
  <si>
    <t xml:space="preserve">951 0113 9990020300 800 </t>
  </si>
  <si>
    <t xml:space="preserve">951 0113 9990020300 850 </t>
  </si>
  <si>
    <t xml:space="preserve">951 0113 9990020300 853 </t>
  </si>
  <si>
    <t xml:space="preserve">951 0113 9990090130 000 </t>
  </si>
  <si>
    <t xml:space="preserve">951 0113 9990090130 200 </t>
  </si>
  <si>
    <t xml:space="preserve">951 0113 9990090130 240 </t>
  </si>
  <si>
    <t xml:space="preserve">951 0113 9990090130 244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</si>
  <si>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</si>
  <si>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</si>
  <si>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</si>
  <si>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</si>
  <si>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</si>
  <si>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</si>
  <si>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 на территориях, где отсутствуют военные комиссариаты по иным непрограммным мероприятиям в рамках непрограммных расходов органа местного самоуправления Долотинского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</si>
  <si>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</si>
  <si>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</si>
  <si>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</si>
  <si>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</si>
  <si>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</si>
  <si>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</si>
  <si>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</si>
  <si>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 xml:space="preserve">951 0310 0000000000 000 </t>
  </si>
  <si>
    <t xml:space="preserve">951 0310 0300000000 000 </t>
  </si>
  <si>
    <t xml:space="preserve">951 0310 0310000000 000 </t>
  </si>
  <si>
    <t xml:space="preserve">951 0310 0310020020 000 </t>
  </si>
  <si>
    <t xml:space="preserve">951 0310 0310020020 200 </t>
  </si>
  <si>
    <t xml:space="preserve">951 0310 0310020020 240 </t>
  </si>
  <si>
    <t xml:space="preserve">951 0310 0310020020 244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</si>
  <si>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</si>
  <si>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</si>
  <si>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</si>
  <si>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</si>
  <si>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Долотинского сельского поселения «Развитие транспортной системы»</t>
  </si>
  <si>
    <t xml:space="preserve">951 0409 0400000000 000 </t>
  </si>
  <si>
    <t xml:space="preserve">951 0409 0410000000 000 </t>
  </si>
  <si>
    <t>Мероприятия на ремонт и содержание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Долотинского сельского поселения» муниципальной программы Долотинского сельского поселения «Развитие транспортной системы»</t>
  </si>
  <si>
    <t xml:space="preserve">951 0409 0410020070 000 </t>
  </si>
  <si>
    <t xml:space="preserve">951 0409 0410020070 200 </t>
  </si>
  <si>
    <t xml:space="preserve">951 0409 0410020070 240 </t>
  </si>
  <si>
    <t xml:space="preserve">951 0409 0410020070 244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</si>
  <si>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</si>
  <si>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</si>
  <si>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</si>
  <si>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</si>
  <si>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Муниципальнаяпрограмма Долотинского сельского поселения «Благоустройство территории и жилищно-коммунальное хозяйство»</t>
  </si>
  <si>
    <t xml:space="preserve">951 0501 0500000000 000 </t>
  </si>
  <si>
    <t xml:space="preserve">951 0501 0530000000 000 </t>
  </si>
  <si>
    <t xml:space="preserve">951 0501 0530020110 000 </t>
  </si>
  <si>
    <t xml:space="preserve">951 0501 0530020110 200 </t>
  </si>
  <si>
    <t xml:space="preserve">951 0501 0530020110 240 </t>
  </si>
  <si>
    <t xml:space="preserve">951 0501 0530020110 244 </t>
  </si>
  <si>
    <t xml:space="preserve">951 0501 0530020150 000 </t>
  </si>
  <si>
    <t xml:space="preserve">951 0501 0530020150 200 </t>
  </si>
  <si>
    <t xml:space="preserve">951 0501 0530020150 240 </t>
  </si>
  <si>
    <t xml:space="preserve">951 0501 0530020150 244 </t>
  </si>
  <si>
    <t>Муниципальная программа Долотинского сельского поселения «Обеспечение доступным и комфортным жильем населения Долотинского сельского поселения»</t>
  </si>
  <si>
    <t xml:space="preserve">951 0501 0700000000 000 </t>
  </si>
  <si>
    <t xml:space="preserve">951 0501 0710000000 000 </t>
  </si>
  <si>
    <t>Мероприятия на ликвидацию жилищного фонда, признанного аварийным и подлежащим сносу, включая разработку проектно-сметной документации и проведение достоверности сметных нормативов в рамках подпрограммы «Обеспечение жильем населения Долотинского сельского поселения» муниципальной программы Долотинского сельского поселения «Обеспечение доступным и комфортным жильем населения Долотинского сельского поселения»</t>
  </si>
  <si>
    <t xml:space="preserve">951 0501 0710020210 000 </t>
  </si>
  <si>
    <t xml:space="preserve">951 0501 0710020210 200 </t>
  </si>
  <si>
    <t xml:space="preserve">951 0501 0710020210 240 </t>
  </si>
  <si>
    <t xml:space="preserve">951 0501 0710020210 244 </t>
  </si>
  <si>
    <t xml:space="preserve">951 0501 07100S3160 000 </t>
  </si>
  <si>
    <t>Капитальные вложения в объекты государственной (муниципальной) собственности</t>
  </si>
  <si>
    <t xml:space="preserve">951 0501 07100S3160 400 </t>
  </si>
  <si>
    <t>Бюджетные инвестиции</t>
  </si>
  <si>
    <t xml:space="preserve">951 0501 07100S3160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</si>
  <si>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</si>
  <si>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07100S3160 412 </t>
  </si>
  <si>
    <t>Коммунальное хозяйство</t>
  </si>
  <si>
    <t xml:space="preserve">951 0502 0000000000 000 </t>
  </si>
  <si>
    <t xml:space="preserve">951 0502 0500000000 000 </t>
  </si>
  <si>
    <t xml:space="preserve">951 0502 0530000000 000 </t>
  </si>
  <si>
    <t>Мероприятия по ремонту и обслуживанию объектов жилищно-коммунального хозяйства в рамках подпрограммы «Жилищно-коммунальное хозяйство Долотинского сельского поселения» муниципальной программы Долотинского сельского поселения «Благоустройство территории и жилищно-коммунальное хозяйство»</t>
  </si>
  <si>
    <t xml:space="preserve">951 0502 0530020100 000 </t>
  </si>
  <si>
    <t xml:space="preserve">951 0502 0530020100 200 </t>
  </si>
  <si>
    <t xml:space="preserve">951 0502 0530020100 240 </t>
  </si>
  <si>
    <t xml:space="preserve">951 0502 0530020100 244 </t>
  </si>
  <si>
    <t>Благоустройство</t>
  </si>
  <si>
    <t xml:space="preserve">951 0503 0000000000 000 </t>
  </si>
  <si>
    <t xml:space="preserve">951 0503 0500000000 000 </t>
  </si>
  <si>
    <t xml:space="preserve">951 0503 0510000000 000 </t>
  </si>
  <si>
    <t>Мероприятия по организации уличного освещения в рамках подпрограммы «Содержание уличного освещения Долотинского сельского поселения» муниципальной программы Долотинского сельского поселения «Благоустройство территории и жилищно-коммунальное хозяйство»</t>
  </si>
  <si>
    <t xml:space="preserve">951 0503 0510020120 000 </t>
  </si>
  <si>
    <t xml:space="preserve">951 0503 0510020120 200 </t>
  </si>
  <si>
    <t xml:space="preserve">951 0503 0510020120 240 </t>
  </si>
  <si>
    <t xml:space="preserve">951 0503 0510020120 247 </t>
  </si>
  <si>
    <t>Мероприятия по техническому обслуживанию линий уличного освещения  в рамках подпрограммы «Содержание уличного освещения Долотинского сельского поселения» муниципальной программы Долотинского сельского поселения «Благоустройство территории и жилищно-коммунальное хозяйство»</t>
  </si>
  <si>
    <t xml:space="preserve">951 0503 0510020130 000 </t>
  </si>
  <si>
    <t xml:space="preserve">951 0503 0510020130 200 </t>
  </si>
  <si>
    <t xml:space="preserve">951 0503 0510020130 240 </t>
  </si>
  <si>
    <t xml:space="preserve">951 0503 0510020130 244 </t>
  </si>
  <si>
    <t xml:space="preserve">951 0503 0520000000 000 </t>
  </si>
  <si>
    <t>Мероприятия по содержанию и ремонту объектов благоустройства и мест общего пользования  в рамках подпрограммы «Прочее благоустройство территории Долотинского сельского поселения» муниципальной программы Долотинского сельского поселения «Благоустройство территории и жилищно-коммунальное хозяйство»</t>
  </si>
  <si>
    <t xml:space="preserve">951 0503 0520020140 000 </t>
  </si>
  <si>
    <t xml:space="preserve">951 0503 0520020140 200 </t>
  </si>
  <si>
    <t xml:space="preserve">951 0503 0520020140 240 </t>
  </si>
  <si>
    <t xml:space="preserve">951 0503 0520020140 244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</si>
  <si>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</si>
  <si>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</si>
  <si>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</si>
  <si>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</si>
  <si>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</si>
  <si>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</si>
  <si>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Долотинском сельском поселении» муниципальной программы  Долотинского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</si>
  <si>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</si>
  <si>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</si>
  <si>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</si>
  <si>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</si>
  <si>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</si>
  <si>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</si>
  <si>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</si>
  <si>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</si>
  <si>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Долотинского сельского поселения «Развитие культуры, физической культуры и спорта»</t>
  </si>
  <si>
    <t xml:space="preserve">951 0801 0600000000 000 </t>
  </si>
  <si>
    <t xml:space="preserve">951 0801 0610000000 000 </t>
  </si>
  <si>
    <t>Расходы на обеспечение деятельности (оказание услуг) муниципальных учреждений Долотинского сельского поселения в рамках подпрограммы «Развитие культуры» муниципальной программы Долотинского сельского поселения «Развитие культуры, физической культуры и спорта»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</si>
  <si>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</si>
  <si>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</si>
  <si>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</si>
  <si>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</si>
  <si>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</si>
  <si>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</si>
  <si>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</si>
  <si>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</si>
  <si>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</si>
  <si>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</si>
  <si>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</si>
  <si>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</si>
  <si>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 xml:space="preserve">951 1001 0230000000 000 </t>
  </si>
  <si>
    <t xml:space="preserve">951 1001 0230020172 000 </t>
  </si>
  <si>
    <t>Социальное обеспечение и иные выплаты населению</t>
  </si>
  <si>
    <t xml:space="preserve">951 1001 0230020172 300 </t>
  </si>
  <si>
    <t>Публичные нормативные социальные выплаты гражданам</t>
  </si>
  <si>
    <t xml:space="preserve">951 1001 0230020172 310 </t>
  </si>
  <si>
    <t>Иные пенсии, социальные доплаты к пенсиям</t>
  </si>
  <si>
    <t xml:space="preserve">951 1001 0230020172 312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</si>
  <si>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</si>
  <si>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</si>
  <si>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</si>
  <si>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</si>
  <si>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</si>
  <si>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Источники финансирования дефицита бюджета - всего</t>
  </si>
  <si>
    <t>из них:</t>
  </si>
  <si>
    <t>Изменение остатков средств</t>
  </si>
  <si>
    <t>700</t>
  </si>
  <si>
    <t>710</t>
  </si>
  <si>
    <t>Увеличение прочих остатков денежных средств бюджетов сельских поселений</t>
  </si>
  <si>
    <t>720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</si>
  <si>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</si>
  <si>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</si>
  <si>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</si>
  <si>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</si>
  <si>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</si>
  <si>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</si>
  <si>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</si>
  <si>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</si>
  <si>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</si>
  <si>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</si>
  <si>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</si>
  <si>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</si>
  <si>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</si>
  <si>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</si>
  <si>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</si>
  <si>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C:/IN/\117M01.txt</t>
  </si>
  <si>
    <t>Доходы/EXPORT_SRC_CODE</t>
  </si>
  <si>
    <t>Доходы/PERIOD</t>
  </si>
  <si>
    <t>Е.А.Богданова</t>
  </si>
  <si>
    <t xml:space="preserve">О.В.Борисова </t>
  </si>
  <si>
    <t>951 01 05 02 01 10 0000 610</t>
  </si>
  <si>
    <t>951 01 05 02 01 00 0000 610</t>
  </si>
  <si>
    <t xml:space="preserve">Уменьшение прочих остатков денежных средств бюджетов </t>
  </si>
  <si>
    <t>951 01 05 02 00 00 0000 600</t>
  </si>
  <si>
    <t xml:space="preserve">Уменьшение прочих остатков средств бюджетов </t>
  </si>
  <si>
    <t>951 01 05 00 00 00 0000 600</t>
  </si>
  <si>
    <t xml:space="preserve">Уменьшение остатков средств бюджетов </t>
  </si>
  <si>
    <t>951 01 00 00 00 00 0000 600</t>
  </si>
  <si>
    <t>Уменьшение остатков средств, всего</t>
  </si>
  <si>
    <t>951 01 05 02 01 10 0000 510</t>
  </si>
  <si>
    <t>951 01 05 02 01 00 0000 510</t>
  </si>
  <si>
    <t>Увеличение прочих остатков денежных средств бюджетов</t>
  </si>
  <si>
    <t>951 01 05 02 00 00 0000 500</t>
  </si>
  <si>
    <t>Увеличение прочих остатков средств бюджетов</t>
  </si>
  <si>
    <t>951 01 05 00 00 00 0000 500</t>
  </si>
  <si>
    <t>Увеличение остатков средств бюджетов</t>
  </si>
  <si>
    <t>951 01 00 00 00 00 0000 500</t>
  </si>
  <si>
    <t>Увеличение остатков средств,всего</t>
  </si>
  <si>
    <t>000 01 00 00 00 00 0000 000</t>
  </si>
  <si>
    <t>х</t>
  </si>
  <si>
    <t xml:space="preserve">Прочая закупка товаров, работ и услуг </t>
  </si>
  <si>
    <t>Предоставление межбюджетных трансфертов из бюджета Долотинского сельского поселения бюджету Красносулинского района согласно переданным полномочиям в рамках непрограммных расходов органов местного самоуправления Долотинского сельского поселения</t>
  </si>
  <si>
    <t>Подпрограмма « Нормативно-методическое обеспечение и организация бюджетного процесса»</t>
  </si>
  <si>
    <t>Мероприятия по обеспечению доступа населения к информации о деятельности Администрации Долотинского сельского поселения в рамках подпрограммы «Обеспечение реализации муниципальной программы Долотинского сельского поселения «Муниципальная политика» муници-пальной программы Долотинского сельского поселения «Муниципальная политика»</t>
  </si>
  <si>
    <t>Оценка муниципального имущества, признание прав и регулирование отношений по муниципальной собственности Долотинского сельского поселения по иным непрограммным мероприятиям в рамках непрограммных расходов органа местного самоуправления Долотинского сельского поселения</t>
  </si>
  <si>
    <t>Подпрограмма «Пожарная безопасность»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</si>
  <si>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Долотинского сельского поселения "Обеспечение пожарной безопасности ,безопасности людей на водных объектах, профилактика экстремизма и терроризма,гармонизация межнациональных отношений  на территории Долотинского счельского поселения"</t>
  </si>
  <si>
    <t>Подпрограмма " Развитие транспортной инфраструктуры Долотинского сельского поселения "</t>
  </si>
  <si>
    <t>Подпрограмма «Жилищно-коммунальное хозяйство Долотинского сельского поселения»</t>
  </si>
  <si>
    <t>Взносы «Ростовскому областному фонду содействия капитальному ремонту» на капитальный ремонт общего имущества в многоквартирных домах в рамках подпрограммы «Жилищно-коммунальное хозяйство Долотинского сельского поселения» муниципальной программы Долотинского сельского поселения «Благоустройство территории и жилищно-коммунальное хозяйство»</t>
  </si>
  <si>
    <t>Прочая закупка товаров, работ и услуг</t>
  </si>
  <si>
    <t>Мероприятия по ремонту и обслуживанию муниципального имущества в рамках подпрограммы «Жилищно-коммунальное хозяйство Долотинского сельского поселения» муниципальной программы Долотинского сельского поселения «Благоустройство территории и жилищно-коммунальное хозяйство»</t>
  </si>
  <si>
    <t>Подпрограмма «Обеспечение жильем населения Долотинского сельского поселения»</t>
  </si>
  <si>
    <t>Подпрограмма «Содержание уличного освещения Долотинского сельского поселения»</t>
  </si>
  <si>
    <t>Подпрограмма «Прочее благоустройство территории Долотинского сельского поселения»</t>
  </si>
  <si>
    <t>Подпрограмма «Развитие муниципального управления и муниципальной службы в Долотинском сельском поселении»</t>
  </si>
  <si>
    <t>Подпрограмма «Развитие культуры»</t>
  </si>
  <si>
    <t xml:space="preserve"> </t>
  </si>
  <si>
    <t>951 0203 9990051180 200</t>
  </si>
  <si>
    <t>951 0203 9990051180 240</t>
  </si>
  <si>
    <t>951 0203 9990051180 244</t>
  </si>
  <si>
    <t>Защита населения и территории от чрезвычайных ситуаций природного и техногенного характера, пожарная безопасность</t>
  </si>
  <si>
    <t>Муниципальная программа Долотинского сельского посе-ления «Обеспечение пожарной безопасности, безопасности людей на водных объектах,  профилактика экстремизма и терроризма, гармонизация межнациональных отношений на территории Долотинского сельского поселения»</t>
  </si>
  <si>
    <t>Подпрограмма «Социальная поддержка лиц из числа муниципальных служащих Долотинского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</si>
  <si>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Долотинского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Долотинского сельского поселения «Муниципальная политика»</t>
  </si>
  <si>
    <t>Периодичность: годовая</t>
  </si>
  <si>
    <t>Субвенции бюджетам сельских поселений на осуществление первичного воинского учета органа местного самоуправления поселений, муниципальных и городских округов</t>
  </si>
  <si>
    <t xml:space="preserve">951 0113 9990090120 831 </t>
  </si>
  <si>
    <t xml:space="preserve">951 0113 9990090120 830 </t>
  </si>
  <si>
    <t xml:space="preserve">951 0113 9990090120 800 </t>
  </si>
  <si>
    <t xml:space="preserve">951 0113 9990090120 000 </t>
  </si>
  <si>
    <t>Исполнение судебных актов, предусматривающих обращение взыскания за счёт бюджета Долотинского сельского поселения по иным непрограммным мероприятиям в рамках непрограммных расходов органа местного самоуправления Долотинского сельского поселения</t>
  </si>
  <si>
    <t>Исполнение судебных актов</t>
  </si>
  <si>
    <t>Исполнение судебных актов Российской Федерации и мировых соглашений по возмещению причиненного вреда</t>
  </si>
  <si>
    <t xml:space="preserve">951 0501 0710020220 244 </t>
  </si>
  <si>
    <t xml:space="preserve">951 0501 0710020220 240 </t>
  </si>
  <si>
    <t xml:space="preserve">951 0501 0710020220 200 </t>
  </si>
  <si>
    <t xml:space="preserve">951 0501 0710020220 000 </t>
  </si>
  <si>
    <t xml:space="preserve">Расходы на мероприятия по переселению граждан из многоквартирного аварийного жилищного фонда, признанного непригодным для проживания, аварийным и подлежащим сносу или реконструкции, в рамках подпрограммы "Обеспечение жильем населения Долотинского сельского поселения" муниципальной программы Долотинского сельского поселения "Обеспечение доступным и комфортным жильем населения Долотинского сельского поселения" </t>
  </si>
  <si>
    <t xml:space="preserve">951 0501 07100S5170 000 </t>
  </si>
  <si>
    <t xml:space="preserve">951 0501 07100S5170 200 </t>
  </si>
  <si>
    <t xml:space="preserve">951 0501 07100S5170 240 </t>
  </si>
  <si>
    <t xml:space="preserve">951 0501 07100S5170 244 </t>
  </si>
  <si>
    <t>Процентные платежи по обслуживанию муниципального долга Долотинского сельского поселения в рамках непрограммных расходов органа местного самоуправления Долотинского сельского поселения</t>
  </si>
  <si>
    <t>Обслуживание государственного (муниципального) долга</t>
  </si>
  <si>
    <t>Обслуживание муниципального долга</t>
  </si>
  <si>
    <t>Обслуживание муниципального долга Долотинского сельского поселения</t>
  </si>
  <si>
    <t xml:space="preserve">951 1300 0000000000 000 </t>
  </si>
  <si>
    <t xml:space="preserve">951 1301 0000000000 000 </t>
  </si>
  <si>
    <t xml:space="preserve">951 1301 9900000000 000 </t>
  </si>
  <si>
    <t xml:space="preserve">951 1301 9920000000 000 </t>
  </si>
  <si>
    <t xml:space="preserve">951 1301 9920090290 000 </t>
  </si>
  <si>
    <t xml:space="preserve">951 1301 9920090290 700 </t>
  </si>
  <si>
    <t xml:space="preserve">951 1301 9920090290 730 </t>
  </si>
  <si>
    <t>Источники внутреннего финансирования дефицитов бюджетов</t>
  </si>
  <si>
    <t>520</t>
  </si>
  <si>
    <t>Бюджетные кредиты из других бюджетов бюджетной системы РФ</t>
  </si>
  <si>
    <t>951 01 03 00 00 00 0000 000</t>
  </si>
  <si>
    <t>Бюджетные кредиты из других бюджетов бюджетной системы РФ в валюте РФ</t>
  </si>
  <si>
    <t>951 01 03 01 00 0 0000 000</t>
  </si>
  <si>
    <t>Привлечение бюджетных кредитов из других бюджетов бюджетной системы РФ в валюте РФ</t>
  </si>
  <si>
    <t>951 01 03 01 00 00 0000 700</t>
  </si>
  <si>
    <t>Привлечение кредитов из других  бюджетов бюджетной системы РФ бюджетами сельских поселений  в валюте РФ</t>
  </si>
  <si>
    <t>951 01 03 01 00 10 0000 710</t>
  </si>
  <si>
    <t>Погашение бюджетных кредитов, полученных из других бюджетов бюджетной системы РФ в валюте РФ</t>
  </si>
  <si>
    <t>951 01 03 01 00 00 0000 800</t>
  </si>
  <si>
    <t>Погашение бюджетами сельских поселений крелитов из других бюджетов бюджетной системы РФ в валюте РФ</t>
  </si>
  <si>
    <t>951 01 03 01 00 10 0000 810</t>
  </si>
  <si>
    <t>" 28 "  января  2025  г.</t>
  </si>
  <si>
    <t>на 01 января 2025 г.</t>
  </si>
  <si>
    <t xml:space="preserve">Расходы на мероприятия по ликвидации жилищного фонда, признанного аварийным и подлежащим сносу в рамках подпрограммы «Обеспечение жильем населения Долотинского сельского поселения» муниципальной программы Долотинского  сельского поселения «Обеспечение доступным и комфортным жильем населения Долотинского сельского поселения» </t>
  </si>
  <si>
    <t>Муниципальная программа Долотинского сельского поселения «Благоустройство территории и жилищно-коммунальное хозяйство»</t>
  </si>
  <si>
    <t>Расходы на софинансирование обеспечения мероприятий по переселению граждан из многоквартирного аварийного жилищного фонда, признанного непригодным для проживания, аварийным и подлежащим сносу или реконструкции, в рамках подпрограммы «Обеспечение жильем населения Долотинского сельского поселения» муниципальной программы Долотинского сельского поселения «Обеспечение доступным и комфортным жильем населения Долотинского сельского поселения»</t>
  </si>
  <si>
    <t>Подпрограмма «Обеспечение реализации муниципальной программы Долотинского сельского поселения «Муниципальная политика»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</si>
  <si>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</si>
  <si>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</si>
  <si>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</si>
  <si>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-налоговым резидентом Российской Федерации в виде дивидендов)</t>
  </si>
  <si>
    <t>Наименование показателя</t>
  </si>
  <si>
    <t>Код источника финансирования дефицита бюджета по бюджетной классификации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</si>
</sst>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\ &quot;г.&quot;"/>
    <numFmt numFmtId="165" formatCode="?"/>
    <numFmt numFmtId="166" formatCode="#,##0.00_ ;\-#,##0.00\ "/>
  </numFmts>
  <fonts count="11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9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0" fontId="5" fillId="0" borderId="0" xfId="1"/>
    <xf numFmtId="0" fontId="2" fillId="0" borderId="0" xfId="1" applyFont="1" applyBorder="1" applyAlignment="1" applyProtection="1"/>
    <xf numFmtId="0" fontId="2" fillId="0" borderId="0" xfId="1" applyFont="1" applyBorder="1" applyAlignment="1" applyProtection="1">
      <alignment horizontal="left"/>
    </xf>
    <xf numFmtId="49" fontId="2" fillId="0" borderId="1" xfId="1" applyNumberFormat="1" applyFont="1" applyBorder="1" applyAlignment="1" applyProtection="1">
      <alignment horizontal="center" wrapText="1"/>
    </xf>
    <xf numFmtId="49" fontId="2" fillId="0" borderId="44" xfId="1" applyNumberFormat="1" applyFont="1" applyBorder="1" applyAlignment="1" applyProtection="1">
      <alignment horizontal="center" wrapText="1"/>
    </xf>
    <xf numFmtId="49" fontId="2" fillId="0" borderId="45" xfId="1" applyNumberFormat="1" applyFont="1" applyBorder="1" applyAlignment="1" applyProtection="1">
      <alignment horizontal="left" wrapText="1"/>
    </xf>
    <xf numFmtId="49" fontId="2" fillId="0" borderId="29" xfId="1" applyNumberFormat="1" applyFont="1" applyBorder="1" applyAlignment="1" applyProtection="1">
      <alignment horizontal="center" wrapText="1"/>
    </xf>
    <xf numFmtId="49" fontId="2" fillId="0" borderId="46" xfId="1" applyNumberFormat="1" applyFont="1" applyBorder="1" applyAlignment="1" applyProtection="1">
      <alignment horizontal="center" wrapText="1"/>
    </xf>
    <xf numFmtId="49" fontId="2" fillId="0" borderId="3" xfId="1" applyNumberFormat="1" applyFont="1" applyBorder="1" applyAlignment="1" applyProtection="1">
      <alignment horizontal="left" wrapText="1"/>
    </xf>
    <xf numFmtId="49" fontId="2" fillId="0" borderId="24" xfId="1" applyNumberFormat="1" applyFont="1" applyBorder="1" applyAlignment="1" applyProtection="1">
      <alignment horizontal="center" wrapText="1"/>
    </xf>
    <xf numFmtId="49" fontId="2" fillId="0" borderId="25" xfId="1" applyNumberFormat="1" applyFont="1" applyBorder="1" applyAlignment="1" applyProtection="1">
      <alignment horizontal="center" wrapText="1"/>
    </xf>
    <xf numFmtId="49" fontId="4" fillId="0" borderId="24" xfId="1" applyNumberFormat="1" applyFont="1" applyBorder="1" applyAlignment="1" applyProtection="1">
      <alignment horizontal="center" wrapText="1"/>
    </xf>
    <xf numFmtId="49" fontId="4" fillId="0" borderId="25" xfId="1" applyNumberFormat="1" applyFont="1" applyBorder="1" applyAlignment="1" applyProtection="1">
      <alignment horizontal="center" wrapText="1"/>
    </xf>
    <xf numFmtId="49" fontId="4" fillId="0" borderId="4" xfId="1" applyNumberFormat="1" applyFont="1" applyBorder="1" applyAlignment="1" applyProtection="1">
      <alignment horizontal="left" wrapText="1"/>
    </xf>
    <xf numFmtId="49" fontId="2" fillId="0" borderId="47" xfId="1" applyNumberFormat="1" applyFont="1" applyBorder="1" applyAlignment="1" applyProtection="1">
      <alignment horizontal="left" wrapText="1"/>
    </xf>
    <xf numFmtId="49" fontId="6" fillId="0" borderId="25" xfId="1" applyNumberFormat="1" applyFont="1" applyBorder="1" applyAlignment="1" applyProtection="1">
      <alignment horizontal="center" wrapText="1"/>
    </xf>
    <xf numFmtId="49" fontId="2" fillId="0" borderId="4" xfId="1" applyNumberFormat="1" applyFont="1" applyBorder="1" applyAlignment="1" applyProtection="1">
      <alignment horizontal="left" wrapText="1"/>
    </xf>
    <xf numFmtId="49" fontId="4" fillId="0" borderId="3" xfId="1" applyNumberFormat="1" applyFont="1" applyBorder="1" applyAlignment="1" applyProtection="1">
      <alignment horizontal="left" wrapText="1"/>
    </xf>
    <xf numFmtId="49" fontId="7" fillId="0" borderId="15" xfId="1" applyNumberFormat="1" applyFont="1" applyBorder="1" applyAlignment="1" applyProtection="1">
      <alignment horizontal="center" wrapText="1"/>
    </xf>
    <xf numFmtId="49" fontId="4" fillId="0" borderId="37" xfId="1" applyNumberFormat="1" applyFont="1" applyBorder="1" applyAlignment="1" applyProtection="1">
      <alignment horizontal="center" wrapText="1"/>
    </xf>
    <xf numFmtId="0" fontId="2" fillId="0" borderId="29" xfId="1" applyFont="1" applyBorder="1" applyAlignment="1" applyProtection="1">
      <alignment horizontal="center"/>
    </xf>
    <xf numFmtId="0" fontId="2" fillId="0" borderId="27" xfId="1" applyFont="1" applyBorder="1" applyAlignment="1" applyProtection="1">
      <alignment horizontal="center"/>
    </xf>
    <xf numFmtId="0" fontId="2" fillId="0" borderId="47" xfId="1" applyFont="1" applyBorder="1" applyAlignment="1" applyProtection="1">
      <alignment horizontal="left"/>
    </xf>
    <xf numFmtId="49" fontId="8" fillId="0" borderId="15" xfId="1" applyNumberFormat="1" applyFont="1" applyBorder="1" applyAlignment="1" applyProtection="1">
      <alignment horizontal="center" wrapText="1"/>
    </xf>
    <xf numFmtId="0" fontId="7" fillId="0" borderId="48" xfId="1" applyFont="1" applyBorder="1" applyAlignment="1">
      <alignment horizontal="center"/>
    </xf>
    <xf numFmtId="49" fontId="4" fillId="0" borderId="2" xfId="1" applyNumberFormat="1" applyFont="1" applyBorder="1" applyAlignment="1" applyProtection="1">
      <alignment horizontal="left" wrapText="1"/>
    </xf>
    <xf numFmtId="0" fontId="3" fillId="0" borderId="0" xfId="1" applyFont="1" applyBorder="1" applyAlignment="1" applyProtection="1"/>
    <xf numFmtId="49" fontId="3" fillId="0" borderId="0" xfId="1" applyNumberFormat="1" applyFont="1" applyBorder="1" applyAlignment="1" applyProtection="1"/>
    <xf numFmtId="49" fontId="3" fillId="0" borderId="0" xfId="1" applyNumberFormat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/>
    </xf>
    <xf numFmtId="4" fontId="2" fillId="2" borderId="24" xfId="0" applyNumberFormat="1" applyFont="1" applyFill="1" applyBorder="1" applyAlignment="1" applyProtection="1">
      <alignment horizontal="right"/>
    </xf>
    <xf numFmtId="4" fontId="2" fillId="2" borderId="23" xfId="0" applyNumberFormat="1" applyFont="1" applyFill="1" applyBorder="1" applyAlignment="1" applyProtection="1">
      <alignment horizontal="right"/>
    </xf>
    <xf numFmtId="49" fontId="2" fillId="2" borderId="21" xfId="0" applyNumberFormat="1" applyFont="1" applyFill="1" applyBorder="1" applyAlignment="1" applyProtection="1">
      <alignment horizontal="left" wrapText="1"/>
    </xf>
    <xf numFmtId="49" fontId="2" fillId="2" borderId="25" xfId="0" applyNumberFormat="1" applyFont="1" applyFill="1" applyBorder="1" applyAlignment="1" applyProtection="1">
      <alignment horizontal="center" wrapText="1"/>
    </xf>
    <xf numFmtId="49" fontId="2" fillId="2" borderId="23" xfId="0" applyNumberFormat="1" applyFont="1" applyFill="1" applyBorder="1" applyAlignment="1" applyProtection="1">
      <alignment horizontal="center"/>
    </xf>
    <xf numFmtId="4" fontId="2" fillId="2" borderId="38" xfId="0" applyNumberFormat="1" applyFont="1" applyFill="1" applyBorder="1" applyAlignment="1" applyProtection="1">
      <alignment horizontal="right"/>
    </xf>
    <xf numFmtId="0" fontId="0" fillId="2" borderId="0" xfId="0" applyFill="1"/>
    <xf numFmtId="0" fontId="2" fillId="0" borderId="21" xfId="0" applyNumberFormat="1" applyFont="1" applyBorder="1" applyAlignment="1" applyProtection="1">
      <alignment horizontal="left" wrapText="1"/>
    </xf>
    <xf numFmtId="0" fontId="6" fillId="0" borderId="3" xfId="1" applyNumberFormat="1" applyFont="1" applyBorder="1" applyAlignment="1" applyProtection="1">
      <alignment horizontal="left" wrapText="1"/>
    </xf>
    <xf numFmtId="49" fontId="4" fillId="0" borderId="14" xfId="1" applyNumberFormat="1" applyFont="1" applyBorder="1" applyAlignment="1" applyProtection="1">
      <alignment horizontal="center" wrapText="1"/>
    </xf>
    <xf numFmtId="0" fontId="2" fillId="0" borderId="3" xfId="1" applyFont="1" applyBorder="1" applyAlignment="1" applyProtection="1">
      <alignment horizontal="left" wrapText="1"/>
    </xf>
    <xf numFmtId="49" fontId="2" fillId="0" borderId="15" xfId="1" applyNumberFormat="1" applyFont="1" applyBorder="1" applyAlignment="1" applyProtection="1">
      <alignment horizontal="center" wrapText="1"/>
    </xf>
    <xf numFmtId="49" fontId="2" fillId="0" borderId="37" xfId="1" applyNumberFormat="1" applyFont="1" applyBorder="1" applyAlignment="1" applyProtection="1">
      <alignment horizontal="center" wrapText="1"/>
    </xf>
    <xf numFmtId="49" fontId="2" fillId="0" borderId="22" xfId="1" applyNumberFormat="1" applyFont="1" applyBorder="1" applyAlignment="1" applyProtection="1">
      <alignment horizontal="center" wrapText="1"/>
    </xf>
    <xf numFmtId="4" fontId="2" fillId="0" borderId="38" xfId="1" applyNumberFormat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center"/>
    </xf>
    <xf numFmtId="0" fontId="5" fillId="0" borderId="0" xfId="1" applyBorder="1"/>
    <xf numFmtId="49" fontId="2" fillId="0" borderId="0" xfId="1" applyNumberFormat="1" applyFont="1" applyBorder="1" applyAlignment="1" applyProtection="1">
      <alignment horizontal="center" wrapText="1"/>
    </xf>
    <xf numFmtId="49" fontId="2" fillId="0" borderId="0" xfId="1" applyNumberFormat="1" applyFont="1" applyBorder="1" applyAlignment="1" applyProtection="1">
      <alignment horizontal="left" wrapText="1"/>
    </xf>
    <xf numFmtId="4" fontId="2" fillId="0" borderId="0" xfId="1" applyNumberFormat="1" applyFont="1" applyBorder="1" applyAlignment="1" applyProtection="1">
      <alignment horizontal="right"/>
    </xf>
    <xf numFmtId="4" fontId="4" fillId="0" borderId="38" xfId="1" applyNumberFormat="1" applyFont="1" applyBorder="1" applyAlignment="1" applyProtection="1">
      <alignment horizontal="center"/>
    </xf>
    <xf numFmtId="4" fontId="2" fillId="0" borderId="30" xfId="1" applyNumberFormat="1" applyFont="1" applyBorder="1" applyAlignment="1" applyProtection="1">
      <alignment horizontal="center"/>
    </xf>
    <xf numFmtId="4" fontId="2" fillId="0" borderId="20" xfId="1" applyNumberFormat="1" applyFont="1" applyBorder="1" applyAlignment="1" applyProtection="1">
      <alignment horizontal="center"/>
    </xf>
    <xf numFmtId="4" fontId="4" fillId="2" borderId="24" xfId="1" applyNumberFormat="1" applyFont="1" applyFill="1" applyBorder="1" applyAlignment="1" applyProtection="1">
      <alignment horizontal="center"/>
    </xf>
    <xf numFmtId="4" fontId="4" fillId="0" borderId="24" xfId="1" applyNumberFormat="1" applyFont="1" applyBorder="1" applyAlignment="1" applyProtection="1">
      <alignment horizontal="center"/>
    </xf>
    <xf numFmtId="4" fontId="4" fillId="2" borderId="15" xfId="1" applyNumberFormat="1" applyFont="1" applyFill="1" applyBorder="1" applyAlignment="1" applyProtection="1">
      <alignment horizontal="center"/>
    </xf>
    <xf numFmtId="4" fontId="4" fillId="0" borderId="15" xfId="1" applyNumberFormat="1" applyFont="1" applyBorder="1" applyAlignment="1" applyProtection="1">
      <alignment horizontal="center"/>
    </xf>
    <xf numFmtId="4" fontId="4" fillId="0" borderId="16" xfId="1" applyNumberFormat="1" applyFont="1" applyBorder="1" applyAlignment="1" applyProtection="1">
      <alignment horizontal="center"/>
    </xf>
    <xf numFmtId="49" fontId="2" fillId="2" borderId="46" xfId="1" applyNumberFormat="1" applyFont="1" applyFill="1" applyBorder="1" applyAlignment="1" applyProtection="1">
      <alignment horizontal="center"/>
    </xf>
    <xf numFmtId="49" fontId="2" fillId="0" borderId="29" xfId="1" applyNumberFormat="1" applyFont="1" applyBorder="1" applyAlignment="1" applyProtection="1">
      <alignment horizontal="center"/>
    </xf>
    <xf numFmtId="49" fontId="2" fillId="0" borderId="30" xfId="1" applyNumberFormat="1" applyFont="1" applyBorder="1" applyAlignment="1" applyProtection="1">
      <alignment horizontal="center"/>
    </xf>
    <xf numFmtId="4" fontId="6" fillId="2" borderId="37" xfId="1" applyNumberFormat="1" applyFont="1" applyFill="1" applyBorder="1" applyAlignment="1" applyProtection="1">
      <alignment horizontal="center"/>
    </xf>
    <xf numFmtId="4" fontId="6" fillId="0" borderId="37" xfId="1" applyNumberFormat="1" applyFont="1" applyBorder="1" applyAlignment="1" applyProtection="1">
      <alignment horizontal="center"/>
    </xf>
    <xf numFmtId="4" fontId="2" fillId="2" borderId="15" xfId="1" applyNumberFormat="1" applyFont="1" applyFill="1" applyBorder="1" applyAlignment="1" applyProtection="1">
      <alignment horizontal="center"/>
    </xf>
    <xf numFmtId="4" fontId="2" fillId="0" borderId="37" xfId="1" applyNumberFormat="1" applyFont="1" applyBorder="1" applyAlignment="1" applyProtection="1">
      <alignment horizontal="center"/>
    </xf>
    <xf numFmtId="4" fontId="2" fillId="0" borderId="16" xfId="1" applyNumberFormat="1" applyFont="1" applyBorder="1" applyAlignment="1" applyProtection="1">
      <alignment horizontal="center"/>
    </xf>
    <xf numFmtId="4" fontId="2" fillId="0" borderId="15" xfId="1" applyNumberFormat="1" applyFont="1" applyBorder="1" applyAlignment="1" applyProtection="1">
      <alignment horizontal="center"/>
    </xf>
    <xf numFmtId="4" fontId="2" fillId="2" borderId="24" xfId="1" applyNumberFormat="1" applyFont="1" applyFill="1" applyBorder="1" applyAlignment="1" applyProtection="1">
      <alignment horizontal="center"/>
    </xf>
    <xf numFmtId="4" fontId="2" fillId="0" borderId="24" xfId="1" applyNumberFormat="1" applyFont="1" applyBorder="1" applyAlignment="1" applyProtection="1">
      <alignment horizontal="center"/>
    </xf>
    <xf numFmtId="4" fontId="7" fillId="0" borderId="15" xfId="1" applyNumberFormat="1" applyFont="1" applyBorder="1" applyAlignment="1">
      <alignment horizontal="center"/>
    </xf>
    <xf numFmtId="4" fontId="4" fillId="0" borderId="13" xfId="1" applyNumberFormat="1" applyFont="1" applyBorder="1" applyAlignment="1" applyProtection="1">
      <alignment horizontal="center"/>
    </xf>
    <xf numFmtId="166" fontId="9" fillId="0" borderId="25" xfId="1" applyNumberFormat="1" applyFont="1" applyBorder="1" applyAlignment="1">
      <alignment horizontal="center" shrinkToFit="1"/>
    </xf>
    <xf numFmtId="4" fontId="6" fillId="0" borderId="24" xfId="1" applyNumberFormat="1" applyFont="1" applyBorder="1" applyAlignment="1" applyProtection="1">
      <alignment horizontal="center"/>
    </xf>
    <xf numFmtId="166" fontId="10" fillId="0" borderId="25" xfId="1" applyNumberFormat="1" applyFont="1" applyBorder="1" applyAlignment="1">
      <alignment horizontal="center" shrinkToFit="1"/>
    </xf>
    <xf numFmtId="4" fontId="2" fillId="0" borderId="29" xfId="1" applyNumberFormat="1" applyFont="1" applyBorder="1" applyAlignment="1" applyProtection="1">
      <alignment horizontal="center"/>
    </xf>
    <xf numFmtId="4" fontId="2" fillId="0" borderId="1" xfId="1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" fontId="6" fillId="0" borderId="0" xfId="0" applyNumberFormat="1" applyFont="1" applyBorder="1" applyAlignment="1">
      <alignment horizontal="right"/>
    </xf>
    <xf numFmtId="4" fontId="6" fillId="0" borderId="0" xfId="0" applyNumberFormat="1" applyFont="1" applyBorder="1" applyAlignment="1">
      <alignment horizontal="center"/>
    </xf>
    <xf numFmtId="49" fontId="2" fillId="0" borderId="0" xfId="1" applyNumberFormat="1" applyFont="1" applyBorder="1" applyAlignment="1" applyProtection="1">
      <alignment horizontal="right"/>
    </xf>
    <xf numFmtId="0" fontId="1" fillId="0" borderId="0" xfId="1" applyFont="1" applyBorder="1" applyAlignment="1" applyProtection="1">
      <alignment horizontal="center"/>
    </xf>
    <xf numFmtId="0" fontId="2" fillId="0" borderId="47" xfId="1" applyFont="1" applyBorder="1" applyAlignment="1" applyProtection="1">
      <alignment horizontal="center" vertical="center"/>
    </xf>
    <xf numFmtId="0" fontId="2" fillId="0" borderId="49" xfId="1" applyFont="1" applyBorder="1" applyAlignment="1" applyProtection="1">
      <alignment horizontal="center" vertical="center"/>
    </xf>
    <xf numFmtId="0" fontId="2" fillId="0" borderId="50" xfId="1" applyFont="1" applyBorder="1" applyAlignment="1" applyProtection="1">
      <alignment horizontal="center" vertical="center"/>
    </xf>
    <xf numFmtId="49" fontId="2" fillId="0" borderId="51" xfId="1" applyNumberFormat="1" applyFont="1" applyBorder="1" applyAlignment="1" applyProtection="1">
      <alignment horizontal="center" vertical="center"/>
    </xf>
    <xf numFmtId="49" fontId="2" fillId="0" borderId="50" xfId="1" applyNumberFormat="1" applyFont="1" applyBorder="1" applyAlignment="1" applyProtection="1">
      <alignment horizontal="center" vertical="center"/>
    </xf>
    <xf numFmtId="49" fontId="2" fillId="0" borderId="52" xfId="1" applyNumberFormat="1" applyFont="1" applyBorder="1" applyAlignment="1" applyProtection="1">
      <alignment horizontal="center" vertical="center"/>
    </xf>
    <xf numFmtId="49" fontId="3" fillId="0" borderId="24" xfId="1" applyNumberFormat="1" applyFont="1" applyBorder="1" applyAlignment="1" applyProtection="1">
      <alignment horizontal="center" vertical="center" wrapText="1"/>
    </xf>
    <xf numFmtId="0" fontId="3" fillId="0" borderId="24" xfId="1" applyFont="1" applyBorder="1" applyAlignment="1" applyProtection="1">
      <alignment horizontal="center" vertical="center" wrapText="1"/>
    </xf>
    <xf numFmtId="0" fontId="3" fillId="0" borderId="24" xfId="1" applyFont="1" applyBorder="1" applyAlignment="1" applyProtection="1">
      <alignment horizontal="center" vertical="center"/>
    </xf>
    <xf numFmtId="49" fontId="3" fillId="0" borderId="24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95250</xdr:rowOff>
    </xdr:from>
    <xdr:to>
      <xdr:col>3</xdr:col>
      <xdr:colOff>0</xdr:colOff>
      <xdr:row>32</xdr:row>
      <xdr:rowOff>114300</xdr:rowOff>
    </xdr:to>
    <xdr:grpSp>
      <xdr:nvGrpSpPr>
        <xdr:cNvPr id="18" name="Group 17"/>
        <xdr:cNvGrpSpPr>
          <a:grpSpLocks/>
        </xdr:cNvGrpSpPr>
      </xdr:nvGrpSpPr>
      <xdr:grpSpPr bwMode="auto">
        <a:xfrm>
          <a:off x="0" y="8305800"/>
          <a:ext cx="4076700" cy="342900"/>
          <a:chOff x="0" y="0"/>
          <a:chExt cx="1023" cy="255"/>
        </a:xfrm>
      </xdr:grpSpPr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47625</xdr:colOff>
      <xdr:row>29</xdr:row>
      <xdr:rowOff>38100</xdr:rowOff>
    </xdr:from>
    <xdr:to>
      <xdr:col>3</xdr:col>
      <xdr:colOff>47625</xdr:colOff>
      <xdr:row>31</xdr:row>
      <xdr:rowOff>85725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47625" y="8086725"/>
          <a:ext cx="407670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3</xdr:col>
      <xdr:colOff>0</xdr:colOff>
      <xdr:row>35</xdr:row>
      <xdr:rowOff>66675</xdr:rowOff>
    </xdr:to>
    <xdr:grpSp>
      <xdr:nvGrpSpPr>
        <xdr:cNvPr id="34" name="Group 9"/>
        <xdr:cNvGrpSpPr>
          <a:grpSpLocks/>
        </xdr:cNvGrpSpPr>
      </xdr:nvGrpSpPr>
      <xdr:grpSpPr bwMode="auto">
        <a:xfrm>
          <a:off x="0" y="8610600"/>
          <a:ext cx="4076700" cy="476250"/>
          <a:chOff x="0" y="0"/>
          <a:chExt cx="1023" cy="255"/>
        </a:xfrm>
      </xdr:grpSpPr>
      <xdr:sp macro="" textlink="">
        <xdr:nvSpPr>
          <xdr:cNvPr id="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3</xdr:col>
      <xdr:colOff>0</xdr:colOff>
      <xdr:row>38</xdr:row>
      <xdr:rowOff>114300</xdr:rowOff>
    </xdr:to>
    <xdr:grpSp>
      <xdr:nvGrpSpPr>
        <xdr:cNvPr id="42" name="Group 17"/>
        <xdr:cNvGrpSpPr>
          <a:grpSpLocks/>
        </xdr:cNvGrpSpPr>
      </xdr:nvGrpSpPr>
      <xdr:grpSpPr bwMode="auto">
        <a:xfrm>
          <a:off x="0" y="9277350"/>
          <a:ext cx="4076700" cy="342900"/>
          <a:chOff x="0" y="0"/>
          <a:chExt cx="1023" cy="255"/>
        </a:xfrm>
      </xdr:grpSpPr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showGridLines="0" topLeftCell="A28" workbookViewId="0">
      <selection activeCell="A30" sqref="A30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52"/>
      <c r="B1" s="152"/>
      <c r="C1" s="152"/>
      <c r="D1" s="152"/>
      <c r="E1" s="2"/>
      <c r="F1" s="2"/>
    </row>
    <row r="2" spans="1:6" ht="16.899999999999999" customHeight="1" x14ac:dyDescent="0.25">
      <c r="A2" s="152" t="s">
        <v>0</v>
      </c>
      <c r="B2" s="152"/>
      <c r="C2" s="152"/>
      <c r="D2" s="152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53" t="s">
        <v>484</v>
      </c>
      <c r="B4" s="153"/>
      <c r="C4" s="153"/>
      <c r="D4" s="153"/>
      <c r="E4" s="3" t="s">
        <v>4</v>
      </c>
      <c r="F4" s="8">
        <v>45658</v>
      </c>
    </row>
    <row r="5" spans="1:6" x14ac:dyDescent="0.2">
      <c r="A5" s="9"/>
      <c r="B5" s="9"/>
      <c r="C5" s="9"/>
      <c r="D5" s="9"/>
      <c r="E5" s="3" t="s">
        <v>6</v>
      </c>
      <c r="F5" s="10" t="s">
        <v>16</v>
      </c>
    </row>
    <row r="6" spans="1:6" x14ac:dyDescent="0.2">
      <c r="A6" s="11" t="s">
        <v>7</v>
      </c>
      <c r="B6" s="154" t="s">
        <v>13</v>
      </c>
      <c r="C6" s="155"/>
      <c r="D6" s="155"/>
      <c r="E6" s="3" t="s">
        <v>8</v>
      </c>
      <c r="F6" s="10" t="s">
        <v>17</v>
      </c>
    </row>
    <row r="7" spans="1:6" x14ac:dyDescent="0.2">
      <c r="A7" s="11" t="s">
        <v>9</v>
      </c>
      <c r="B7" s="156" t="s">
        <v>14</v>
      </c>
      <c r="C7" s="156"/>
      <c r="D7" s="156"/>
      <c r="E7" s="3" t="s">
        <v>10</v>
      </c>
      <c r="F7" s="12" t="s">
        <v>18</v>
      </c>
    </row>
    <row r="8" spans="1:6" x14ac:dyDescent="0.2">
      <c r="A8" s="11" t="s">
        <v>440</v>
      </c>
      <c r="B8" s="11"/>
      <c r="C8" s="11"/>
      <c r="D8" s="13"/>
      <c r="E8" s="3"/>
      <c r="F8" s="14"/>
    </row>
    <row r="9" spans="1:6" x14ac:dyDescent="0.2">
      <c r="A9" s="11" t="s">
        <v>15</v>
      </c>
      <c r="B9" s="11"/>
      <c r="C9" s="15"/>
      <c r="D9" s="13"/>
      <c r="E9" s="3" t="s">
        <v>11</v>
      </c>
      <c r="F9" s="16" t="s">
        <v>12</v>
      </c>
    </row>
    <row r="10" spans="1:6" ht="20.25" customHeight="1" x14ac:dyDescent="0.25">
      <c r="A10" s="152" t="s">
        <v>19</v>
      </c>
      <c r="B10" s="152"/>
      <c r="C10" s="152"/>
      <c r="D10" s="152"/>
      <c r="E10" s="1"/>
      <c r="F10" s="17"/>
    </row>
    <row r="11" spans="1:6" ht="4.1500000000000004" customHeight="1" x14ac:dyDescent="0.2">
      <c r="A11" s="163" t="s">
        <v>20</v>
      </c>
      <c r="B11" s="157" t="s">
        <v>21</v>
      </c>
      <c r="C11" s="157" t="s">
        <v>22</v>
      </c>
      <c r="D11" s="160" t="s">
        <v>23</v>
      </c>
      <c r="E11" s="160" t="s">
        <v>24</v>
      </c>
      <c r="F11" s="166" t="s">
        <v>25</v>
      </c>
    </row>
    <row r="12" spans="1:6" ht="3.6" customHeight="1" x14ac:dyDescent="0.2">
      <c r="A12" s="164"/>
      <c r="B12" s="158"/>
      <c r="C12" s="158"/>
      <c r="D12" s="161"/>
      <c r="E12" s="161"/>
      <c r="F12" s="167"/>
    </row>
    <row r="13" spans="1:6" ht="3" customHeight="1" x14ac:dyDescent="0.2">
      <c r="A13" s="164"/>
      <c r="B13" s="158"/>
      <c r="C13" s="158"/>
      <c r="D13" s="161"/>
      <c r="E13" s="161"/>
      <c r="F13" s="167"/>
    </row>
    <row r="14" spans="1:6" ht="3" customHeight="1" x14ac:dyDescent="0.2">
      <c r="A14" s="164"/>
      <c r="B14" s="158"/>
      <c r="C14" s="158"/>
      <c r="D14" s="161"/>
      <c r="E14" s="161"/>
      <c r="F14" s="167"/>
    </row>
    <row r="15" spans="1:6" ht="3" customHeight="1" x14ac:dyDescent="0.2">
      <c r="A15" s="164"/>
      <c r="B15" s="158"/>
      <c r="C15" s="158"/>
      <c r="D15" s="161"/>
      <c r="E15" s="161"/>
      <c r="F15" s="167"/>
    </row>
    <row r="16" spans="1:6" ht="3" customHeight="1" x14ac:dyDescent="0.2">
      <c r="A16" s="164"/>
      <c r="B16" s="158"/>
      <c r="C16" s="158"/>
      <c r="D16" s="161"/>
      <c r="E16" s="161"/>
      <c r="F16" s="167"/>
    </row>
    <row r="17" spans="1:6" ht="23.45" customHeight="1" x14ac:dyDescent="0.2">
      <c r="A17" s="165"/>
      <c r="B17" s="159"/>
      <c r="C17" s="159"/>
      <c r="D17" s="162"/>
      <c r="E17" s="162"/>
      <c r="F17" s="168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 x14ac:dyDescent="0.2">
      <c r="A19" s="24" t="s">
        <v>29</v>
      </c>
      <c r="B19" s="25" t="s">
        <v>30</v>
      </c>
      <c r="C19" s="26" t="s">
        <v>31</v>
      </c>
      <c r="D19" s="27">
        <f>D21+D52</f>
        <v>50976800</v>
      </c>
      <c r="E19" s="28">
        <f>E21+E52</f>
        <v>42145119.809999995</v>
      </c>
      <c r="F19" s="27">
        <f>IF(OR(D19="-",IF(E19="-",0,E19)&gt;=IF(D19="-",0,D19)),"-",IF(D19="-",0,D19)-IF(E19="-",0,E19))</f>
        <v>8831680.1900000051</v>
      </c>
    </row>
    <row r="20" spans="1:6" x14ac:dyDescent="0.2">
      <c r="A20" s="29" t="s">
        <v>32</v>
      </c>
      <c r="B20" s="30"/>
      <c r="C20" s="31"/>
      <c r="D20" s="32"/>
      <c r="E20" s="32"/>
      <c r="F20" s="33"/>
    </row>
    <row r="21" spans="1:6" x14ac:dyDescent="0.2">
      <c r="A21" s="34" t="s">
        <v>33</v>
      </c>
      <c r="B21" s="35" t="s">
        <v>30</v>
      </c>
      <c r="C21" s="36" t="s">
        <v>34</v>
      </c>
      <c r="D21" s="37">
        <f>D22+D32+D36+D45+D49</f>
        <v>4121600</v>
      </c>
      <c r="E21" s="37">
        <f>E22+E32+E36+E45</f>
        <v>3570719.32</v>
      </c>
      <c r="F21" s="38">
        <f t="shared" ref="F21:F52" si="0">IF(OR(D21="-",IF(E21="-",0,E21)&gt;=IF(D21="-",0,D21)),"-",IF(D21="-",0,D21)-IF(E21="-",0,E21))</f>
        <v>550880.68000000017</v>
      </c>
    </row>
    <row r="22" spans="1:6" x14ac:dyDescent="0.2">
      <c r="A22" s="34" t="s">
        <v>35</v>
      </c>
      <c r="B22" s="35" t="s">
        <v>30</v>
      </c>
      <c r="C22" s="36" t="s">
        <v>36</v>
      </c>
      <c r="D22" s="37">
        <f>D23</f>
        <v>923000</v>
      </c>
      <c r="E22" s="37">
        <f>E23</f>
        <v>839276.74</v>
      </c>
      <c r="F22" s="38">
        <f t="shared" si="0"/>
        <v>83723.260000000009</v>
      </c>
    </row>
    <row r="23" spans="1:6" x14ac:dyDescent="0.2">
      <c r="A23" s="34" t="s">
        <v>37</v>
      </c>
      <c r="B23" s="35" t="s">
        <v>30</v>
      </c>
      <c r="C23" s="36" t="s">
        <v>38</v>
      </c>
      <c r="D23" s="37">
        <f>FIO</f>
        <v>923000</v>
      </c>
      <c r="E23" s="37">
        <f>E24+E27+E29</f>
        <v>839276.74</v>
      </c>
      <c r="F23" s="38">
        <f>IF(OR(D23="-",IF(E23="-",0,E23)&gt;=IF(D23="-",0,D23)),"-",IF(D23="-",0,D23)-IF(E23="-",0,E23))</f>
        <v>83723.260000000009</v>
      </c>
    </row>
    <row r="24" spans="1:6" ht="99" customHeight="1" x14ac:dyDescent="0.2">
      <c r="A24" s="39" t="s">
        <v>491</v>
      </c>
      <c r="B24" s="35" t="s">
        <v>30</v>
      </c>
      <c r="C24" s="36" t="s">
        <v>39</v>
      </c>
      <c r="D24" s="37">
        <v>923000</v>
      </c>
      <c r="E24" s="37">
        <f>E25</f>
        <v>836426.46</v>
      </c>
      <c r="F24" s="38">
        <f t="shared" si="0"/>
        <v>86573.540000000037</v>
      </c>
    </row>
    <row r="25" spans="1:6" ht="90" x14ac:dyDescent="0.2">
      <c r="A25" s="39" t="s">
        <v>40</v>
      </c>
      <c r="B25" s="35" t="s">
        <v>30</v>
      </c>
      <c r="C25" s="36" t="s">
        <v>41</v>
      </c>
      <c r="D25" s="37" t="s">
        <v>42</v>
      </c>
      <c r="E25" s="37">
        <v>836426.46</v>
      </c>
      <c r="F25" s="38" t="str">
        <f t="shared" si="0"/>
        <v>-</v>
      </c>
    </row>
    <row r="26" spans="1:6" ht="101.25" hidden="1" x14ac:dyDescent="0.2">
      <c r="A26" s="39" t="s">
        <v>44</v>
      </c>
      <c r="B26" s="35" t="s">
        <v>30</v>
      </c>
      <c r="C26" s="36" t="s">
        <v>43</v>
      </c>
      <c r="D26" s="37" t="s">
        <v>432</v>
      </c>
      <c r="E26" s="37"/>
      <c r="F26" s="38" t="s">
        <v>42</v>
      </c>
    </row>
    <row r="27" spans="1:6" ht="101.25" x14ac:dyDescent="0.2">
      <c r="A27" s="39" t="s">
        <v>44</v>
      </c>
      <c r="B27" s="35" t="s">
        <v>30</v>
      </c>
      <c r="C27" s="36" t="s">
        <v>45</v>
      </c>
      <c r="D27" s="37" t="s">
        <v>42</v>
      </c>
      <c r="E27" s="37">
        <f>E28</f>
        <v>30</v>
      </c>
      <c r="F27" s="38" t="str">
        <f t="shared" si="0"/>
        <v>-</v>
      </c>
    </row>
    <row r="28" spans="1:6" ht="123.75" x14ac:dyDescent="0.2">
      <c r="A28" s="39" t="s">
        <v>46</v>
      </c>
      <c r="B28" s="35" t="s">
        <v>30</v>
      </c>
      <c r="C28" s="36" t="s">
        <v>47</v>
      </c>
      <c r="D28" s="37" t="s">
        <v>42</v>
      </c>
      <c r="E28" s="37">
        <v>30</v>
      </c>
      <c r="F28" s="38" t="str">
        <f t="shared" si="0"/>
        <v>-</v>
      </c>
    </row>
    <row r="29" spans="1:6" ht="78.75" x14ac:dyDescent="0.2">
      <c r="A29" s="34" t="s">
        <v>492</v>
      </c>
      <c r="B29" s="35" t="s">
        <v>30</v>
      </c>
      <c r="C29" s="36" t="s">
        <v>48</v>
      </c>
      <c r="D29" s="37" t="s">
        <v>42</v>
      </c>
      <c r="E29" s="37">
        <f>E30+E31</f>
        <v>2820.28</v>
      </c>
      <c r="F29" s="38" t="str">
        <f t="shared" si="0"/>
        <v>-</v>
      </c>
    </row>
    <row r="30" spans="1:6" ht="67.5" x14ac:dyDescent="0.2">
      <c r="A30" s="34" t="s">
        <v>49</v>
      </c>
      <c r="B30" s="35" t="s">
        <v>30</v>
      </c>
      <c r="C30" s="36" t="s">
        <v>50</v>
      </c>
      <c r="D30" s="37" t="s">
        <v>42</v>
      </c>
      <c r="E30" s="37">
        <v>2820.28</v>
      </c>
      <c r="F30" s="38" t="str">
        <f t="shared" si="0"/>
        <v>-</v>
      </c>
    </row>
    <row r="31" spans="1:6" ht="67.5" hidden="1" x14ac:dyDescent="0.2">
      <c r="A31" s="34" t="s">
        <v>49</v>
      </c>
      <c r="B31" s="35" t="s">
        <v>30</v>
      </c>
      <c r="C31" s="36" t="s">
        <v>51</v>
      </c>
      <c r="D31" s="37" t="s">
        <v>42</v>
      </c>
      <c r="E31" s="37"/>
      <c r="F31" s="38" t="str">
        <f t="shared" si="0"/>
        <v>-</v>
      </c>
    </row>
    <row r="32" spans="1:6" x14ac:dyDescent="0.2">
      <c r="A32" s="34" t="s">
        <v>52</v>
      </c>
      <c r="B32" s="35" t="s">
        <v>30</v>
      </c>
      <c r="C32" s="36" t="s">
        <v>53</v>
      </c>
      <c r="D32" s="37">
        <f>D33</f>
        <v>772100</v>
      </c>
      <c r="E32" s="37">
        <f>E33</f>
        <v>772050.8</v>
      </c>
      <c r="F32" s="38">
        <f t="shared" si="0"/>
        <v>49.199999999953434</v>
      </c>
    </row>
    <row r="33" spans="1:6" x14ac:dyDescent="0.2">
      <c r="A33" s="34" t="s">
        <v>54</v>
      </c>
      <c r="B33" s="35" t="s">
        <v>30</v>
      </c>
      <c r="C33" s="36" t="s">
        <v>55</v>
      </c>
      <c r="D33" s="37">
        <f>D34</f>
        <v>772100</v>
      </c>
      <c r="E33" s="37">
        <f>E34</f>
        <v>772050.8</v>
      </c>
      <c r="F33" s="38">
        <f t="shared" si="0"/>
        <v>49.199999999953434</v>
      </c>
    </row>
    <row r="34" spans="1:6" x14ac:dyDescent="0.2">
      <c r="A34" s="34" t="s">
        <v>54</v>
      </c>
      <c r="B34" s="35" t="s">
        <v>30</v>
      </c>
      <c r="C34" s="36" t="s">
        <v>56</v>
      </c>
      <c r="D34" s="37">
        <v>772100</v>
      </c>
      <c r="E34" s="37">
        <v>772050.8</v>
      </c>
      <c r="F34" s="38">
        <f t="shared" si="0"/>
        <v>49.199999999953434</v>
      </c>
    </row>
    <row r="35" spans="1:6" ht="45" x14ac:dyDescent="0.2">
      <c r="A35" s="34" t="s">
        <v>57</v>
      </c>
      <c r="B35" s="35" t="s">
        <v>30</v>
      </c>
      <c r="C35" s="36" t="s">
        <v>58</v>
      </c>
      <c r="D35" s="37" t="s">
        <v>42</v>
      </c>
      <c r="E35" s="37">
        <v>772050.8</v>
      </c>
      <c r="F35" s="38" t="str">
        <f t="shared" si="0"/>
        <v>-</v>
      </c>
    </row>
    <row r="36" spans="1:6" x14ac:dyDescent="0.2">
      <c r="A36" s="34" t="s">
        <v>59</v>
      </c>
      <c r="B36" s="35" t="s">
        <v>30</v>
      </c>
      <c r="C36" s="36" t="s">
        <v>60</v>
      </c>
      <c r="D36" s="37">
        <f>D37+D40</f>
        <v>2213200</v>
      </c>
      <c r="E36" s="37">
        <f>E37+E40</f>
        <v>1746595.7799999998</v>
      </c>
      <c r="F36" s="38">
        <f t="shared" si="0"/>
        <v>466604.2200000002</v>
      </c>
    </row>
    <row r="37" spans="1:6" x14ac:dyDescent="0.2">
      <c r="A37" s="34" t="s">
        <v>61</v>
      </c>
      <c r="B37" s="35" t="s">
        <v>30</v>
      </c>
      <c r="C37" s="36" t="s">
        <v>62</v>
      </c>
      <c r="D37" s="37">
        <f>+D38</f>
        <v>296000</v>
      </c>
      <c r="E37" s="37">
        <f>E38</f>
        <v>143428.85999999999</v>
      </c>
      <c r="F37" s="38">
        <f t="shared" si="0"/>
        <v>152571.14000000001</v>
      </c>
    </row>
    <row r="38" spans="1:6" ht="33.75" x14ac:dyDescent="0.2">
      <c r="A38" s="34" t="s">
        <v>63</v>
      </c>
      <c r="B38" s="35" t="s">
        <v>30</v>
      </c>
      <c r="C38" s="36" t="s">
        <v>64</v>
      </c>
      <c r="D38" s="37">
        <v>296000</v>
      </c>
      <c r="E38" s="37">
        <f>E39</f>
        <v>143428.85999999999</v>
      </c>
      <c r="F38" s="38">
        <f t="shared" si="0"/>
        <v>152571.14000000001</v>
      </c>
    </row>
    <row r="39" spans="1:6" ht="67.5" x14ac:dyDescent="0.2">
      <c r="A39" s="34" t="s">
        <v>65</v>
      </c>
      <c r="B39" s="35" t="s">
        <v>30</v>
      </c>
      <c r="C39" s="36" t="s">
        <v>66</v>
      </c>
      <c r="D39" s="37" t="s">
        <v>42</v>
      </c>
      <c r="E39" s="37">
        <v>143428.85999999999</v>
      </c>
      <c r="F39" s="38" t="str">
        <f t="shared" si="0"/>
        <v>-</v>
      </c>
    </row>
    <row r="40" spans="1:6" x14ac:dyDescent="0.2">
      <c r="A40" s="34" t="s">
        <v>67</v>
      </c>
      <c r="B40" s="35" t="s">
        <v>30</v>
      </c>
      <c r="C40" s="36" t="s">
        <v>68</v>
      </c>
      <c r="D40" s="37">
        <f>D41+D43</f>
        <v>1917200</v>
      </c>
      <c r="E40" s="37">
        <f>E41+E43</f>
        <v>1603166.92</v>
      </c>
      <c r="F40" s="38">
        <f t="shared" si="0"/>
        <v>314033.08000000007</v>
      </c>
    </row>
    <row r="41" spans="1:6" x14ac:dyDescent="0.2">
      <c r="A41" s="34" t="s">
        <v>69</v>
      </c>
      <c r="B41" s="35" t="s">
        <v>30</v>
      </c>
      <c r="C41" s="36" t="s">
        <v>70</v>
      </c>
      <c r="D41" s="37">
        <f>D42</f>
        <v>967000</v>
      </c>
      <c r="E41" s="37">
        <f>E42</f>
        <v>776201</v>
      </c>
      <c r="F41" s="38">
        <f t="shared" si="0"/>
        <v>190799</v>
      </c>
    </row>
    <row r="42" spans="1:6" ht="33.75" x14ac:dyDescent="0.2">
      <c r="A42" s="34" t="s">
        <v>71</v>
      </c>
      <c r="B42" s="35" t="s">
        <v>30</v>
      </c>
      <c r="C42" s="36" t="s">
        <v>72</v>
      </c>
      <c r="D42" s="37">
        <v>967000</v>
      </c>
      <c r="E42" s="37">
        <v>776201</v>
      </c>
      <c r="F42" s="38">
        <f t="shared" si="0"/>
        <v>190799</v>
      </c>
    </row>
    <row r="43" spans="1:6" x14ac:dyDescent="0.2">
      <c r="A43" s="34" t="s">
        <v>73</v>
      </c>
      <c r="B43" s="35" t="s">
        <v>30</v>
      </c>
      <c r="C43" s="36" t="s">
        <v>74</v>
      </c>
      <c r="D43" s="37">
        <f>D44</f>
        <v>950200</v>
      </c>
      <c r="E43" s="37">
        <f>E44</f>
        <v>826965.92</v>
      </c>
      <c r="F43" s="38">
        <f t="shared" si="0"/>
        <v>123234.07999999996</v>
      </c>
    </row>
    <row r="44" spans="1:6" ht="33.75" x14ac:dyDescent="0.2">
      <c r="A44" s="34" t="s">
        <v>75</v>
      </c>
      <c r="B44" s="35" t="s">
        <v>30</v>
      </c>
      <c r="C44" s="36" t="s">
        <v>76</v>
      </c>
      <c r="D44" s="37">
        <v>950200</v>
      </c>
      <c r="E44" s="37">
        <v>826965.92</v>
      </c>
      <c r="F44" s="38">
        <f t="shared" si="0"/>
        <v>123234.07999999996</v>
      </c>
    </row>
    <row r="45" spans="1:6" ht="33.75" x14ac:dyDescent="0.2">
      <c r="A45" s="34" t="s">
        <v>77</v>
      </c>
      <c r="B45" s="35" t="s">
        <v>30</v>
      </c>
      <c r="C45" s="36" t="s">
        <v>78</v>
      </c>
      <c r="D45" s="37">
        <v>212800</v>
      </c>
      <c r="E45" s="37">
        <f>E46</f>
        <v>212796</v>
      </c>
      <c r="F45" s="38">
        <f t="shared" si="0"/>
        <v>4</v>
      </c>
    </row>
    <row r="46" spans="1:6" ht="78.75" x14ac:dyDescent="0.2">
      <c r="A46" s="39" t="s">
        <v>79</v>
      </c>
      <c r="B46" s="35" t="s">
        <v>30</v>
      </c>
      <c r="C46" s="36" t="s">
        <v>80</v>
      </c>
      <c r="D46" s="37">
        <v>212800</v>
      </c>
      <c r="E46" s="37">
        <f>E47</f>
        <v>212796</v>
      </c>
      <c r="F46" s="38">
        <f t="shared" si="0"/>
        <v>4</v>
      </c>
    </row>
    <row r="47" spans="1:6" ht="33.75" x14ac:dyDescent="0.2">
      <c r="A47" s="34" t="s">
        <v>81</v>
      </c>
      <c r="B47" s="35" t="s">
        <v>30</v>
      </c>
      <c r="C47" s="36" t="s">
        <v>82</v>
      </c>
      <c r="D47" s="37">
        <v>212800</v>
      </c>
      <c r="E47" s="37">
        <f>E48</f>
        <v>212796</v>
      </c>
      <c r="F47" s="38">
        <f t="shared" si="0"/>
        <v>4</v>
      </c>
    </row>
    <row r="48" spans="1:6" ht="33.75" x14ac:dyDescent="0.2">
      <c r="A48" s="34" t="s">
        <v>83</v>
      </c>
      <c r="B48" s="35" t="s">
        <v>30</v>
      </c>
      <c r="C48" s="36" t="s">
        <v>84</v>
      </c>
      <c r="D48" s="37">
        <v>212800</v>
      </c>
      <c r="E48" s="37">
        <v>212796</v>
      </c>
      <c r="F48" s="38">
        <f t="shared" si="0"/>
        <v>4</v>
      </c>
    </row>
    <row r="49" spans="1:6" x14ac:dyDescent="0.2">
      <c r="A49" s="34" t="s">
        <v>85</v>
      </c>
      <c r="B49" s="35" t="s">
        <v>30</v>
      </c>
      <c r="C49" s="36" t="s">
        <v>86</v>
      </c>
      <c r="D49" s="37">
        <v>500</v>
      </c>
      <c r="E49" s="37" t="s">
        <v>42</v>
      </c>
      <c r="F49" s="38">
        <f t="shared" si="0"/>
        <v>500</v>
      </c>
    </row>
    <row r="50" spans="1:6" ht="33.75" x14ac:dyDescent="0.2">
      <c r="A50" s="34" t="s">
        <v>87</v>
      </c>
      <c r="B50" s="35" t="s">
        <v>30</v>
      </c>
      <c r="C50" s="36" t="s">
        <v>88</v>
      </c>
      <c r="D50" s="37">
        <v>500</v>
      </c>
      <c r="E50" s="37" t="s">
        <v>42</v>
      </c>
      <c r="F50" s="38">
        <f t="shared" si="0"/>
        <v>500</v>
      </c>
    </row>
    <row r="51" spans="1:6" ht="45" x14ac:dyDescent="0.2">
      <c r="A51" s="34" t="s">
        <v>89</v>
      </c>
      <c r="B51" s="35" t="s">
        <v>30</v>
      </c>
      <c r="C51" s="36" t="s">
        <v>90</v>
      </c>
      <c r="D51" s="37">
        <v>500</v>
      </c>
      <c r="E51" s="37" t="s">
        <v>42</v>
      </c>
      <c r="F51" s="38">
        <f t="shared" si="0"/>
        <v>500</v>
      </c>
    </row>
    <row r="52" spans="1:6" x14ac:dyDescent="0.2">
      <c r="A52" s="34" t="s">
        <v>91</v>
      </c>
      <c r="B52" s="35" t="s">
        <v>30</v>
      </c>
      <c r="C52" s="36" t="s">
        <v>92</v>
      </c>
      <c r="D52" s="37">
        <f>D53</f>
        <v>46855200</v>
      </c>
      <c r="E52" s="37">
        <f>E53</f>
        <v>38574400.489999995</v>
      </c>
      <c r="F52" s="38">
        <f t="shared" si="0"/>
        <v>8280799.5100000054</v>
      </c>
    </row>
    <row r="53" spans="1:6" ht="33.75" x14ac:dyDescent="0.2">
      <c r="A53" s="34" t="s">
        <v>93</v>
      </c>
      <c r="B53" s="35" t="s">
        <v>30</v>
      </c>
      <c r="C53" s="36" t="s">
        <v>94</v>
      </c>
      <c r="D53" s="37">
        <f>D54+D59+D62+D67</f>
        <v>46855200</v>
      </c>
      <c r="E53" s="37">
        <f>E54+E62+E67</f>
        <v>38574400.489999995</v>
      </c>
      <c r="F53" s="38">
        <f t="shared" ref="F53:F71" si="1">IF(OR(D53="-",IF(E53="-",0,E53)&gt;=IF(D53="-",0,D53)),"-",IF(D53="-",0,D53)-IF(E53="-",0,E53))</f>
        <v>8280799.5100000054</v>
      </c>
    </row>
    <row r="54" spans="1:6" ht="22.5" x14ac:dyDescent="0.2">
      <c r="A54" s="34" t="s">
        <v>95</v>
      </c>
      <c r="B54" s="35" t="s">
        <v>30</v>
      </c>
      <c r="C54" s="36" t="s">
        <v>96</v>
      </c>
      <c r="D54" s="37">
        <f>D55+D57</f>
        <v>6918300</v>
      </c>
      <c r="E54" s="37">
        <f>E55+E57</f>
        <v>6918300</v>
      </c>
      <c r="F54" s="38" t="str">
        <f t="shared" si="1"/>
        <v>-</v>
      </c>
    </row>
    <row r="55" spans="1:6" x14ac:dyDescent="0.2">
      <c r="A55" s="34" t="s">
        <v>97</v>
      </c>
      <c r="B55" s="35" t="s">
        <v>30</v>
      </c>
      <c r="C55" s="36" t="s">
        <v>98</v>
      </c>
      <c r="D55" s="37">
        <f>D56</f>
        <v>6505100</v>
      </c>
      <c r="E55" s="37">
        <f>E56</f>
        <v>6505100</v>
      </c>
      <c r="F55" s="38" t="str">
        <f t="shared" si="1"/>
        <v>-</v>
      </c>
    </row>
    <row r="56" spans="1:6" ht="22.5" x14ac:dyDescent="0.2">
      <c r="A56" s="34" t="s">
        <v>99</v>
      </c>
      <c r="B56" s="35" t="s">
        <v>30</v>
      </c>
      <c r="C56" s="36" t="s">
        <v>100</v>
      </c>
      <c r="D56" s="37">
        <v>6505100</v>
      </c>
      <c r="E56" s="37">
        <v>6505100</v>
      </c>
      <c r="F56" s="38" t="str">
        <f t="shared" si="1"/>
        <v>-</v>
      </c>
    </row>
    <row r="57" spans="1:6" ht="22.5" x14ac:dyDescent="0.2">
      <c r="A57" s="34" t="s">
        <v>101</v>
      </c>
      <c r="B57" s="35" t="s">
        <v>30</v>
      </c>
      <c r="C57" s="36" t="s">
        <v>102</v>
      </c>
      <c r="D57" s="37">
        <f>D58</f>
        <v>413200</v>
      </c>
      <c r="E57" s="37">
        <f>E58</f>
        <v>413200</v>
      </c>
      <c r="F57" s="38" t="str">
        <f t="shared" si="1"/>
        <v>-</v>
      </c>
    </row>
    <row r="58" spans="1:6" ht="22.5" x14ac:dyDescent="0.2">
      <c r="A58" s="34" t="s">
        <v>103</v>
      </c>
      <c r="B58" s="35" t="s">
        <v>30</v>
      </c>
      <c r="C58" s="36" t="s">
        <v>104</v>
      </c>
      <c r="D58" s="37">
        <v>413200</v>
      </c>
      <c r="E58" s="37">
        <v>413200</v>
      </c>
      <c r="F58" s="38" t="str">
        <f t="shared" si="1"/>
        <v>-</v>
      </c>
    </row>
    <row r="59" spans="1:6" ht="22.5" hidden="1" x14ac:dyDescent="0.2">
      <c r="A59" s="34" t="s">
        <v>105</v>
      </c>
      <c r="B59" s="35" t="s">
        <v>30</v>
      </c>
      <c r="C59" s="36" t="s">
        <v>106</v>
      </c>
      <c r="D59" s="37">
        <f>D60</f>
        <v>0</v>
      </c>
      <c r="E59" s="37">
        <v>1067440.69</v>
      </c>
      <c r="F59" s="38" t="str">
        <f t="shared" si="1"/>
        <v>-</v>
      </c>
    </row>
    <row r="60" spans="1:6" hidden="1" x14ac:dyDescent="0.2">
      <c r="A60" s="34" t="s">
        <v>107</v>
      </c>
      <c r="B60" s="35" t="s">
        <v>30</v>
      </c>
      <c r="C60" s="36" t="s">
        <v>108</v>
      </c>
      <c r="D60" s="37">
        <f>D61</f>
        <v>0</v>
      </c>
      <c r="E60" s="37">
        <v>1067440.69</v>
      </c>
      <c r="F60" s="38" t="str">
        <f t="shared" si="1"/>
        <v>-</v>
      </c>
    </row>
    <row r="61" spans="1:6" hidden="1" x14ac:dyDescent="0.2">
      <c r="A61" s="34" t="s">
        <v>109</v>
      </c>
      <c r="B61" s="35" t="s">
        <v>30</v>
      </c>
      <c r="C61" s="36" t="s">
        <v>110</v>
      </c>
      <c r="D61" s="37"/>
      <c r="E61" s="37"/>
      <c r="F61" s="38" t="str">
        <f t="shared" si="1"/>
        <v>-</v>
      </c>
    </row>
    <row r="62" spans="1:6" ht="22.5" x14ac:dyDescent="0.2">
      <c r="A62" s="34" t="s">
        <v>111</v>
      </c>
      <c r="B62" s="35" t="s">
        <v>30</v>
      </c>
      <c r="C62" s="36" t="s">
        <v>112</v>
      </c>
      <c r="D62" s="37">
        <f>D63+D65</f>
        <v>144800</v>
      </c>
      <c r="E62" s="37">
        <f>E63+E65</f>
        <v>144800</v>
      </c>
      <c r="F62" s="38" t="str">
        <f t="shared" si="1"/>
        <v>-</v>
      </c>
    </row>
    <row r="63" spans="1:6" ht="33.75" x14ac:dyDescent="0.2">
      <c r="A63" s="34" t="s">
        <v>113</v>
      </c>
      <c r="B63" s="35" t="s">
        <v>30</v>
      </c>
      <c r="C63" s="36" t="s">
        <v>114</v>
      </c>
      <c r="D63" s="37">
        <v>200</v>
      </c>
      <c r="E63" s="37">
        <v>200</v>
      </c>
      <c r="F63" s="38" t="str">
        <f t="shared" si="1"/>
        <v>-</v>
      </c>
    </row>
    <row r="64" spans="1:6" ht="33.75" x14ac:dyDescent="0.2">
      <c r="A64" s="34" t="s">
        <v>115</v>
      </c>
      <c r="B64" s="35" t="s">
        <v>30</v>
      </c>
      <c r="C64" s="36" t="s">
        <v>116</v>
      </c>
      <c r="D64" s="37">
        <v>200</v>
      </c>
      <c r="E64" s="37">
        <v>200</v>
      </c>
      <c r="F64" s="38" t="str">
        <f t="shared" si="1"/>
        <v>-</v>
      </c>
    </row>
    <row r="65" spans="1:6" ht="33.75" x14ac:dyDescent="0.2">
      <c r="A65" s="34" t="s">
        <v>117</v>
      </c>
      <c r="B65" s="35" t="s">
        <v>30</v>
      </c>
      <c r="C65" s="36" t="s">
        <v>118</v>
      </c>
      <c r="D65" s="37">
        <f>D66</f>
        <v>144600</v>
      </c>
      <c r="E65" s="37">
        <f>E66</f>
        <v>144600</v>
      </c>
      <c r="F65" s="38" t="str">
        <f t="shared" si="1"/>
        <v>-</v>
      </c>
    </row>
    <row r="66" spans="1:6" ht="45" x14ac:dyDescent="0.2">
      <c r="A66" s="34" t="s">
        <v>441</v>
      </c>
      <c r="B66" s="35" t="s">
        <v>30</v>
      </c>
      <c r="C66" s="36" t="s">
        <v>119</v>
      </c>
      <c r="D66" s="37">
        <v>144600</v>
      </c>
      <c r="E66" s="37">
        <v>144600</v>
      </c>
      <c r="F66" s="38" t="str">
        <f t="shared" si="1"/>
        <v>-</v>
      </c>
    </row>
    <row r="67" spans="1:6" x14ac:dyDescent="0.2">
      <c r="A67" s="34" t="s">
        <v>120</v>
      </c>
      <c r="B67" s="35" t="s">
        <v>30</v>
      </c>
      <c r="C67" s="36" t="s">
        <v>121</v>
      </c>
      <c r="D67" s="37">
        <f>D68+D70</f>
        <v>39792100</v>
      </c>
      <c r="E67" s="37">
        <f>E68+E70</f>
        <v>31511300.489999998</v>
      </c>
      <c r="F67" s="38">
        <f t="shared" si="1"/>
        <v>8280799.5100000016</v>
      </c>
    </row>
    <row r="68" spans="1:6" ht="45" x14ac:dyDescent="0.2">
      <c r="A68" s="34" t="s">
        <v>122</v>
      </c>
      <c r="B68" s="35" t="s">
        <v>30</v>
      </c>
      <c r="C68" s="36" t="s">
        <v>123</v>
      </c>
      <c r="D68" s="37">
        <f>D69</f>
        <v>1371900</v>
      </c>
      <c r="E68" s="37">
        <f>E69</f>
        <v>1371900</v>
      </c>
      <c r="F68" s="38" t="str">
        <f t="shared" si="1"/>
        <v>-</v>
      </c>
    </row>
    <row r="69" spans="1:6" ht="56.25" x14ac:dyDescent="0.2">
      <c r="A69" s="34" t="s">
        <v>124</v>
      </c>
      <c r="B69" s="35" t="s">
        <v>30</v>
      </c>
      <c r="C69" s="36" t="s">
        <v>125</v>
      </c>
      <c r="D69" s="37">
        <v>1371900</v>
      </c>
      <c r="E69" s="37">
        <v>1371900</v>
      </c>
      <c r="F69" s="38" t="str">
        <f t="shared" si="1"/>
        <v>-</v>
      </c>
    </row>
    <row r="70" spans="1:6" ht="22.5" x14ac:dyDescent="0.2">
      <c r="A70" s="34" t="s">
        <v>126</v>
      </c>
      <c r="B70" s="35" t="s">
        <v>30</v>
      </c>
      <c r="C70" s="36" t="s">
        <v>127</v>
      </c>
      <c r="D70" s="37">
        <f>D71</f>
        <v>38420200</v>
      </c>
      <c r="E70" s="37">
        <f>E71</f>
        <v>30139400.489999998</v>
      </c>
      <c r="F70" s="38">
        <f t="shared" si="1"/>
        <v>8280799.5100000016</v>
      </c>
    </row>
    <row r="71" spans="1:6" ht="22.5" x14ac:dyDescent="0.2">
      <c r="A71" s="34" t="s">
        <v>128</v>
      </c>
      <c r="B71" s="35" t="s">
        <v>30</v>
      </c>
      <c r="C71" s="36" t="s">
        <v>129</v>
      </c>
      <c r="D71" s="37">
        <v>38420200</v>
      </c>
      <c r="E71" s="37">
        <v>30139400.489999998</v>
      </c>
      <c r="F71" s="38">
        <f t="shared" si="1"/>
        <v>8280799.5100000016</v>
      </c>
    </row>
    <row r="72" spans="1:6" ht="12.75" customHeight="1" x14ac:dyDescent="0.2">
      <c r="A72" s="40"/>
      <c r="B72" s="41"/>
      <c r="C72" s="41"/>
      <c r="D72" s="42"/>
      <c r="E72" s="42"/>
      <c r="F72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5"/>
  <sheetViews>
    <sheetView showGridLines="0" view="pageBreakPreview" topLeftCell="A73" zoomScale="60" zoomScaleNormal="100" workbookViewId="0">
      <selection activeCell="F78" sqref="F78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52" t="s">
        <v>130</v>
      </c>
      <c r="B2" s="152"/>
      <c r="C2" s="152"/>
      <c r="D2" s="152"/>
      <c r="E2" s="1"/>
      <c r="F2" s="13" t="s">
        <v>131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71" t="s">
        <v>20</v>
      </c>
      <c r="B4" s="157" t="s">
        <v>21</v>
      </c>
      <c r="C4" s="169" t="s">
        <v>132</v>
      </c>
      <c r="D4" s="160" t="s">
        <v>23</v>
      </c>
      <c r="E4" s="174" t="s">
        <v>24</v>
      </c>
      <c r="F4" s="166" t="s">
        <v>25</v>
      </c>
    </row>
    <row r="5" spans="1:6" ht="5.45" customHeight="1" x14ac:dyDescent="0.2">
      <c r="A5" s="172"/>
      <c r="B5" s="158"/>
      <c r="C5" s="170"/>
      <c r="D5" s="161"/>
      <c r="E5" s="175"/>
      <c r="F5" s="167"/>
    </row>
    <row r="6" spans="1:6" ht="9.6" customHeight="1" x14ac:dyDescent="0.2">
      <c r="A6" s="172"/>
      <c r="B6" s="158"/>
      <c r="C6" s="170"/>
      <c r="D6" s="161"/>
      <c r="E6" s="175"/>
      <c r="F6" s="167"/>
    </row>
    <row r="7" spans="1:6" ht="6" customHeight="1" x14ac:dyDescent="0.2">
      <c r="A7" s="172"/>
      <c r="B7" s="158"/>
      <c r="C7" s="170"/>
      <c r="D7" s="161"/>
      <c r="E7" s="175"/>
      <c r="F7" s="167"/>
    </row>
    <row r="8" spans="1:6" ht="6.6" customHeight="1" x14ac:dyDescent="0.2">
      <c r="A8" s="172"/>
      <c r="B8" s="158"/>
      <c r="C8" s="170"/>
      <c r="D8" s="161"/>
      <c r="E8" s="175"/>
      <c r="F8" s="167"/>
    </row>
    <row r="9" spans="1:6" ht="10.9" customHeight="1" x14ac:dyDescent="0.2">
      <c r="A9" s="172"/>
      <c r="B9" s="158"/>
      <c r="C9" s="170"/>
      <c r="D9" s="161"/>
      <c r="E9" s="175"/>
      <c r="F9" s="167"/>
    </row>
    <row r="10" spans="1:6" ht="4.1500000000000004" hidden="1" customHeight="1" x14ac:dyDescent="0.2">
      <c r="A10" s="172"/>
      <c r="B10" s="158"/>
      <c r="C10" s="44"/>
      <c r="D10" s="161"/>
      <c r="E10" s="45"/>
      <c r="F10" s="46"/>
    </row>
    <row r="11" spans="1:6" ht="13.15" hidden="1" customHeight="1" x14ac:dyDescent="0.2">
      <c r="A11" s="173"/>
      <c r="B11" s="159"/>
      <c r="C11" s="47"/>
      <c r="D11" s="162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 x14ac:dyDescent="0.2">
      <c r="A13" s="51" t="s">
        <v>133</v>
      </c>
      <c r="B13" s="52" t="s">
        <v>134</v>
      </c>
      <c r="C13" s="53" t="s">
        <v>135</v>
      </c>
      <c r="D13" s="54">
        <f>D15</f>
        <v>42710300</v>
      </c>
      <c r="E13" s="55">
        <f>E15</f>
        <v>41901302.640000008</v>
      </c>
      <c r="F13" s="56">
        <f>IF(OR(D13="-",IF(E13="-",0,E13)&gt;=IF(D13="-",0,D13)),"-",IF(D13="-",0,D13)-IF(E13="-",0,E13))</f>
        <v>808997.35999999195</v>
      </c>
    </row>
    <row r="14" spans="1:6" x14ac:dyDescent="0.2">
      <c r="A14" s="57" t="s">
        <v>32</v>
      </c>
      <c r="B14" s="58"/>
      <c r="C14" s="59"/>
      <c r="D14" s="60"/>
      <c r="E14" s="61"/>
      <c r="F14" s="62"/>
    </row>
    <row r="15" spans="1:6" ht="22.5" x14ac:dyDescent="0.2">
      <c r="A15" s="24" t="s">
        <v>136</v>
      </c>
      <c r="B15" s="63" t="s">
        <v>134</v>
      </c>
      <c r="C15" s="26" t="s">
        <v>137</v>
      </c>
      <c r="D15" s="27">
        <f>D16+D82+D94+D102+D110+D163+D171+D179+D187</f>
        <v>42710300</v>
      </c>
      <c r="E15" s="27">
        <f>E16+E82+E94+E102+E110+E163+E171+E179+E187</f>
        <v>41901302.640000008</v>
      </c>
      <c r="F15" s="65">
        <f t="shared" ref="F15:F46" si="0">IF(OR(D15="-",IF(E15="-",0,E15)&gt;=IF(D15="-",0,D15)),"-",IF(D15="-",0,D15)-IF(E15="-",0,E15))</f>
        <v>808997.35999999195</v>
      </c>
    </row>
    <row r="16" spans="1:6" x14ac:dyDescent="0.2">
      <c r="A16" s="24" t="s">
        <v>138</v>
      </c>
      <c r="B16" s="63" t="s">
        <v>134</v>
      </c>
      <c r="C16" s="26" t="s">
        <v>139</v>
      </c>
      <c r="D16" s="106">
        <f>D17+D37+D43+D49</f>
        <v>8573300</v>
      </c>
      <c r="E16" s="107">
        <f>E17+E37+E49</f>
        <v>8420059.3100000005</v>
      </c>
      <c r="F16" s="65">
        <f t="shared" si="0"/>
        <v>153240.68999999948</v>
      </c>
    </row>
    <row r="17" spans="1:6" ht="45" x14ac:dyDescent="0.2">
      <c r="A17" s="24" t="s">
        <v>140</v>
      </c>
      <c r="B17" s="63" t="s">
        <v>134</v>
      </c>
      <c r="C17" s="26" t="s">
        <v>141</v>
      </c>
      <c r="D17" s="106">
        <f>D18+D31</f>
        <v>7864700</v>
      </c>
      <c r="E17" s="106">
        <f>E18+E31</f>
        <v>7753737.5600000005</v>
      </c>
      <c r="F17" s="65">
        <f t="shared" si="0"/>
        <v>110962.43999999948</v>
      </c>
    </row>
    <row r="18" spans="1:6" ht="22.5" x14ac:dyDescent="0.2">
      <c r="A18" s="24" t="s">
        <v>142</v>
      </c>
      <c r="B18" s="63" t="s">
        <v>134</v>
      </c>
      <c r="C18" s="26" t="s">
        <v>143</v>
      </c>
      <c r="D18" s="27">
        <f>D19</f>
        <v>7864500</v>
      </c>
      <c r="E18" s="27">
        <f>E19</f>
        <v>7753537.5600000005</v>
      </c>
      <c r="F18" s="65">
        <f t="shared" si="0"/>
        <v>110962.43999999948</v>
      </c>
    </row>
    <row r="19" spans="1:6" ht="22.5" x14ac:dyDescent="0.2">
      <c r="A19" s="24" t="s">
        <v>417</v>
      </c>
      <c r="B19" s="63" t="s">
        <v>134</v>
      </c>
      <c r="C19" s="26" t="s">
        <v>144</v>
      </c>
      <c r="D19" s="27">
        <f>D20+D26</f>
        <v>7864500</v>
      </c>
      <c r="E19" s="27">
        <f>E20+E26</f>
        <v>7753537.5600000005</v>
      </c>
      <c r="F19" s="65">
        <f t="shared" si="0"/>
        <v>110962.43999999948</v>
      </c>
    </row>
    <row r="20" spans="1:6" ht="78.75" x14ac:dyDescent="0.2">
      <c r="A20" s="66" t="s">
        <v>145</v>
      </c>
      <c r="B20" s="63" t="s">
        <v>134</v>
      </c>
      <c r="C20" s="26" t="s">
        <v>146</v>
      </c>
      <c r="D20" s="106">
        <f>FIO</f>
        <v>6243700</v>
      </c>
      <c r="E20" s="106">
        <f>E21</f>
        <v>6207878.9400000004</v>
      </c>
      <c r="F20" s="65">
        <f t="shared" si="0"/>
        <v>35821.05999999959</v>
      </c>
    </row>
    <row r="21" spans="1:6" ht="56.25" x14ac:dyDescent="0.2">
      <c r="A21" s="24" t="s">
        <v>147</v>
      </c>
      <c r="B21" s="63" t="s">
        <v>134</v>
      </c>
      <c r="C21" s="26" t="s">
        <v>148</v>
      </c>
      <c r="D21" s="106">
        <f>D22</f>
        <v>6243700</v>
      </c>
      <c r="E21" s="106">
        <f>E22</f>
        <v>6207878.9400000004</v>
      </c>
      <c r="F21" s="65">
        <f t="shared" si="0"/>
        <v>35821.05999999959</v>
      </c>
    </row>
    <row r="22" spans="1:6" ht="22.5" x14ac:dyDescent="0.2">
      <c r="A22" s="24" t="s">
        <v>149</v>
      </c>
      <c r="B22" s="63" t="s">
        <v>134</v>
      </c>
      <c r="C22" s="26" t="s">
        <v>150</v>
      </c>
      <c r="D22" s="106">
        <f>D23+D24+D25</f>
        <v>6243700</v>
      </c>
      <c r="E22" s="106">
        <f>E23+E24+E25</f>
        <v>6207878.9400000004</v>
      </c>
      <c r="F22" s="65">
        <f t="shared" si="0"/>
        <v>35821.05999999959</v>
      </c>
    </row>
    <row r="23" spans="1:6" ht="22.5" x14ac:dyDescent="0.2">
      <c r="A23" s="24" t="s">
        <v>151</v>
      </c>
      <c r="B23" s="63" t="s">
        <v>134</v>
      </c>
      <c r="C23" s="26" t="s">
        <v>152</v>
      </c>
      <c r="D23" s="106">
        <v>4560632.9000000004</v>
      </c>
      <c r="E23" s="107">
        <v>4552016.1500000004</v>
      </c>
      <c r="F23" s="65">
        <f t="shared" si="0"/>
        <v>8616.75</v>
      </c>
    </row>
    <row r="24" spans="1:6" ht="33.75" x14ac:dyDescent="0.2">
      <c r="A24" s="24" t="s">
        <v>153</v>
      </c>
      <c r="B24" s="63" t="s">
        <v>134</v>
      </c>
      <c r="C24" s="26" t="s">
        <v>154</v>
      </c>
      <c r="D24" s="106">
        <v>305800</v>
      </c>
      <c r="E24" s="107">
        <v>278678.40000000002</v>
      </c>
      <c r="F24" s="65">
        <f t="shared" si="0"/>
        <v>27121.599999999977</v>
      </c>
    </row>
    <row r="25" spans="1:6" ht="33.75" x14ac:dyDescent="0.2">
      <c r="A25" s="24" t="s">
        <v>155</v>
      </c>
      <c r="B25" s="63" t="s">
        <v>134</v>
      </c>
      <c r="C25" s="26" t="s">
        <v>156</v>
      </c>
      <c r="D25" s="106">
        <v>1377267.1</v>
      </c>
      <c r="E25" s="107">
        <v>1377184.39</v>
      </c>
      <c r="F25" s="65">
        <f t="shared" si="0"/>
        <v>82.710000000195578</v>
      </c>
    </row>
    <row r="26" spans="1:6" ht="67.5" x14ac:dyDescent="0.2">
      <c r="A26" s="66" t="s">
        <v>157</v>
      </c>
      <c r="B26" s="63" t="s">
        <v>134</v>
      </c>
      <c r="C26" s="26" t="s">
        <v>158</v>
      </c>
      <c r="D26" s="27">
        <f>D27</f>
        <v>1620800</v>
      </c>
      <c r="E26" s="27">
        <f>E27</f>
        <v>1545658.62</v>
      </c>
      <c r="F26" s="65">
        <f t="shared" si="0"/>
        <v>75141.379999999888</v>
      </c>
    </row>
    <row r="27" spans="1:6" ht="22.5" x14ac:dyDescent="0.2">
      <c r="A27" s="24" t="s">
        <v>159</v>
      </c>
      <c r="B27" s="63" t="s">
        <v>134</v>
      </c>
      <c r="C27" s="26" t="s">
        <v>160</v>
      </c>
      <c r="D27" s="27">
        <f>D28</f>
        <v>1620800</v>
      </c>
      <c r="E27" s="27">
        <f>E28</f>
        <v>1545658.62</v>
      </c>
      <c r="F27" s="65">
        <f t="shared" si="0"/>
        <v>75141.379999999888</v>
      </c>
    </row>
    <row r="28" spans="1:6" ht="22.5" x14ac:dyDescent="0.2">
      <c r="A28" s="24" t="s">
        <v>161</v>
      </c>
      <c r="B28" s="63" t="s">
        <v>134</v>
      </c>
      <c r="C28" s="26" t="s">
        <v>162</v>
      </c>
      <c r="D28" s="27">
        <f>D29+D30</f>
        <v>1620800</v>
      </c>
      <c r="E28" s="27">
        <f>E29+E30</f>
        <v>1545658.62</v>
      </c>
      <c r="F28" s="65">
        <f t="shared" si="0"/>
        <v>75141.379999999888</v>
      </c>
    </row>
    <row r="29" spans="1:6" x14ac:dyDescent="0.2">
      <c r="A29" s="24" t="s">
        <v>415</v>
      </c>
      <c r="B29" s="63" t="s">
        <v>134</v>
      </c>
      <c r="C29" s="26" t="s">
        <v>163</v>
      </c>
      <c r="D29" s="27">
        <v>1540800</v>
      </c>
      <c r="E29" s="64">
        <v>1479255.78</v>
      </c>
      <c r="F29" s="65">
        <f t="shared" si="0"/>
        <v>61544.219999999972</v>
      </c>
    </row>
    <row r="30" spans="1:6" x14ac:dyDescent="0.2">
      <c r="A30" s="24" t="s">
        <v>164</v>
      </c>
      <c r="B30" s="63" t="s">
        <v>134</v>
      </c>
      <c r="C30" s="26" t="s">
        <v>165</v>
      </c>
      <c r="D30" s="27">
        <v>80000</v>
      </c>
      <c r="E30" s="64">
        <v>66402.84</v>
      </c>
      <c r="F30" s="65">
        <f t="shared" si="0"/>
        <v>13597.160000000003</v>
      </c>
    </row>
    <row r="31" spans="1:6" ht="22.5" x14ac:dyDescent="0.2">
      <c r="A31" s="24" t="s">
        <v>166</v>
      </c>
      <c r="B31" s="63" t="s">
        <v>134</v>
      </c>
      <c r="C31" s="26" t="s">
        <v>167</v>
      </c>
      <c r="D31" s="27">
        <v>200</v>
      </c>
      <c r="E31" s="64">
        <v>200</v>
      </c>
      <c r="F31" s="65" t="str">
        <f t="shared" si="0"/>
        <v>-</v>
      </c>
    </row>
    <row r="32" spans="1:6" x14ac:dyDescent="0.2">
      <c r="A32" s="24" t="s">
        <v>168</v>
      </c>
      <c r="B32" s="63" t="s">
        <v>134</v>
      </c>
      <c r="C32" s="26" t="s">
        <v>169</v>
      </c>
      <c r="D32" s="27">
        <v>200</v>
      </c>
      <c r="E32" s="64">
        <v>200</v>
      </c>
      <c r="F32" s="65" t="str">
        <f t="shared" si="0"/>
        <v>-</v>
      </c>
    </row>
    <row r="33" spans="1:6" ht="101.25" x14ac:dyDescent="0.2">
      <c r="A33" s="66" t="s">
        <v>170</v>
      </c>
      <c r="B33" s="63" t="s">
        <v>134</v>
      </c>
      <c r="C33" s="26" t="s">
        <v>171</v>
      </c>
      <c r="D33" s="27">
        <v>200</v>
      </c>
      <c r="E33" s="64">
        <v>200</v>
      </c>
      <c r="F33" s="65" t="str">
        <f t="shared" si="0"/>
        <v>-</v>
      </c>
    </row>
    <row r="34" spans="1:6" ht="22.5" x14ac:dyDescent="0.2">
      <c r="A34" s="24" t="s">
        <v>159</v>
      </c>
      <c r="B34" s="63" t="s">
        <v>134</v>
      </c>
      <c r="C34" s="26" t="s">
        <v>172</v>
      </c>
      <c r="D34" s="27">
        <v>200</v>
      </c>
      <c r="E34" s="64">
        <v>200</v>
      </c>
      <c r="F34" s="65" t="str">
        <f t="shared" si="0"/>
        <v>-</v>
      </c>
    </row>
    <row r="35" spans="1:6" ht="22.5" x14ac:dyDescent="0.2">
      <c r="A35" s="24" t="s">
        <v>161</v>
      </c>
      <c r="B35" s="63" t="s">
        <v>134</v>
      </c>
      <c r="C35" s="26" t="s">
        <v>173</v>
      </c>
      <c r="D35" s="27">
        <v>200</v>
      </c>
      <c r="E35" s="64">
        <v>200</v>
      </c>
      <c r="F35" s="65" t="str">
        <f t="shared" si="0"/>
        <v>-</v>
      </c>
    </row>
    <row r="36" spans="1:6" x14ac:dyDescent="0.2">
      <c r="A36" s="24" t="s">
        <v>415</v>
      </c>
      <c r="B36" s="63" t="s">
        <v>134</v>
      </c>
      <c r="C36" s="26" t="s">
        <v>174</v>
      </c>
      <c r="D36" s="27">
        <v>200</v>
      </c>
      <c r="E36" s="64">
        <v>200</v>
      </c>
      <c r="F36" s="65" t="str">
        <f t="shared" si="0"/>
        <v>-</v>
      </c>
    </row>
    <row r="37" spans="1:6" ht="33.75" x14ac:dyDescent="0.2">
      <c r="A37" s="24" t="s">
        <v>175</v>
      </c>
      <c r="B37" s="63" t="s">
        <v>134</v>
      </c>
      <c r="C37" s="26" t="s">
        <v>176</v>
      </c>
      <c r="D37" s="106">
        <f t="shared" ref="D37:E41" si="1">D38</f>
        <v>92300</v>
      </c>
      <c r="E37" s="107">
        <f t="shared" si="1"/>
        <v>92300</v>
      </c>
      <c r="F37" s="65" t="str">
        <f t="shared" si="0"/>
        <v>-</v>
      </c>
    </row>
    <row r="38" spans="1:6" ht="22.5" x14ac:dyDescent="0.2">
      <c r="A38" s="24" t="s">
        <v>166</v>
      </c>
      <c r="B38" s="63" t="s">
        <v>134</v>
      </c>
      <c r="C38" s="26" t="s">
        <v>177</v>
      </c>
      <c r="D38" s="27">
        <f t="shared" si="1"/>
        <v>92300</v>
      </c>
      <c r="E38" s="64">
        <f t="shared" si="1"/>
        <v>92300</v>
      </c>
      <c r="F38" s="65" t="str">
        <f t="shared" si="0"/>
        <v>-</v>
      </c>
    </row>
    <row r="39" spans="1:6" x14ac:dyDescent="0.2">
      <c r="A39" s="24" t="s">
        <v>168</v>
      </c>
      <c r="B39" s="63" t="s">
        <v>134</v>
      </c>
      <c r="C39" s="26" t="s">
        <v>178</v>
      </c>
      <c r="D39" s="27">
        <f t="shared" si="1"/>
        <v>92300</v>
      </c>
      <c r="E39" s="64">
        <f t="shared" si="1"/>
        <v>92300</v>
      </c>
      <c r="F39" s="65" t="str">
        <f t="shared" si="0"/>
        <v>-</v>
      </c>
    </row>
    <row r="40" spans="1:6" ht="67.5" x14ac:dyDescent="0.2">
      <c r="A40" s="24" t="s">
        <v>416</v>
      </c>
      <c r="B40" s="63" t="s">
        <v>134</v>
      </c>
      <c r="C40" s="26" t="s">
        <v>179</v>
      </c>
      <c r="D40" s="27">
        <f t="shared" si="1"/>
        <v>92300</v>
      </c>
      <c r="E40" s="64">
        <f t="shared" si="1"/>
        <v>92300</v>
      </c>
      <c r="F40" s="65" t="str">
        <f t="shared" si="0"/>
        <v>-</v>
      </c>
    </row>
    <row r="41" spans="1:6" x14ac:dyDescent="0.2">
      <c r="A41" s="24" t="s">
        <v>180</v>
      </c>
      <c r="B41" s="63" t="s">
        <v>134</v>
      </c>
      <c r="C41" s="26" t="s">
        <v>181</v>
      </c>
      <c r="D41" s="27">
        <f t="shared" si="1"/>
        <v>92300</v>
      </c>
      <c r="E41" s="64">
        <f t="shared" si="1"/>
        <v>92300</v>
      </c>
      <c r="F41" s="65" t="str">
        <f t="shared" si="0"/>
        <v>-</v>
      </c>
    </row>
    <row r="42" spans="1:6" x14ac:dyDescent="0.2">
      <c r="A42" s="24" t="s">
        <v>120</v>
      </c>
      <c r="B42" s="63" t="s">
        <v>134</v>
      </c>
      <c r="C42" s="26" t="s">
        <v>182</v>
      </c>
      <c r="D42" s="27">
        <v>92300</v>
      </c>
      <c r="E42" s="64">
        <v>92300</v>
      </c>
      <c r="F42" s="65" t="str">
        <f t="shared" si="0"/>
        <v>-</v>
      </c>
    </row>
    <row r="43" spans="1:6" x14ac:dyDescent="0.2">
      <c r="A43" s="24" t="s">
        <v>183</v>
      </c>
      <c r="B43" s="63" t="s">
        <v>134</v>
      </c>
      <c r="C43" s="26" t="s">
        <v>184</v>
      </c>
      <c r="D43" s="106">
        <v>5000</v>
      </c>
      <c r="E43" s="107" t="s">
        <v>42</v>
      </c>
      <c r="F43" s="65">
        <f t="shared" si="0"/>
        <v>5000</v>
      </c>
    </row>
    <row r="44" spans="1:6" ht="22.5" x14ac:dyDescent="0.2">
      <c r="A44" s="24" t="s">
        <v>166</v>
      </c>
      <c r="B44" s="63" t="s">
        <v>134</v>
      </c>
      <c r="C44" s="26" t="s">
        <v>185</v>
      </c>
      <c r="D44" s="27">
        <v>5000</v>
      </c>
      <c r="E44" s="64" t="s">
        <v>42</v>
      </c>
      <c r="F44" s="65">
        <f t="shared" si="0"/>
        <v>5000</v>
      </c>
    </row>
    <row r="45" spans="1:6" x14ac:dyDescent="0.2">
      <c r="A45" s="24" t="s">
        <v>186</v>
      </c>
      <c r="B45" s="63" t="s">
        <v>134</v>
      </c>
      <c r="C45" s="26" t="s">
        <v>187</v>
      </c>
      <c r="D45" s="27">
        <v>5000</v>
      </c>
      <c r="E45" s="64" t="s">
        <v>42</v>
      </c>
      <c r="F45" s="65">
        <f t="shared" si="0"/>
        <v>5000</v>
      </c>
    </row>
    <row r="46" spans="1:6" ht="56.25" x14ac:dyDescent="0.2">
      <c r="A46" s="24" t="s">
        <v>188</v>
      </c>
      <c r="B46" s="63" t="s">
        <v>134</v>
      </c>
      <c r="C46" s="26" t="s">
        <v>189</v>
      </c>
      <c r="D46" s="27">
        <v>5000</v>
      </c>
      <c r="E46" s="64" t="s">
        <v>42</v>
      </c>
      <c r="F46" s="65">
        <f t="shared" si="0"/>
        <v>5000</v>
      </c>
    </row>
    <row r="47" spans="1:6" x14ac:dyDescent="0.2">
      <c r="A47" s="24" t="s">
        <v>190</v>
      </c>
      <c r="B47" s="63" t="s">
        <v>134</v>
      </c>
      <c r="C47" s="26" t="s">
        <v>191</v>
      </c>
      <c r="D47" s="27">
        <v>5000</v>
      </c>
      <c r="E47" s="64" t="s">
        <v>42</v>
      </c>
      <c r="F47" s="65">
        <f t="shared" ref="F47:F82" si="2">IF(OR(D47="-",IF(E47="-",0,E47)&gt;=IF(D47="-",0,D47)),"-",IF(D47="-",0,D47)-IF(E47="-",0,E47))</f>
        <v>5000</v>
      </c>
    </row>
    <row r="48" spans="1:6" x14ac:dyDescent="0.2">
      <c r="A48" s="24" t="s">
        <v>192</v>
      </c>
      <c r="B48" s="63" t="s">
        <v>134</v>
      </c>
      <c r="C48" s="26" t="s">
        <v>193</v>
      </c>
      <c r="D48" s="27">
        <v>5000</v>
      </c>
      <c r="E48" s="64" t="s">
        <v>42</v>
      </c>
      <c r="F48" s="65">
        <f t="shared" si="2"/>
        <v>5000</v>
      </c>
    </row>
    <row r="49" spans="1:6" x14ac:dyDescent="0.2">
      <c r="A49" s="24" t="s">
        <v>194</v>
      </c>
      <c r="B49" s="63" t="s">
        <v>134</v>
      </c>
      <c r="C49" s="26" t="s">
        <v>195</v>
      </c>
      <c r="D49" s="106">
        <f>D50+D58+D68</f>
        <v>611300</v>
      </c>
      <c r="E49" s="106">
        <f>E50+E58+E68</f>
        <v>574021.75</v>
      </c>
      <c r="F49" s="65">
        <f t="shared" si="2"/>
        <v>37278.25</v>
      </c>
    </row>
    <row r="50" spans="1:6" ht="22.5" x14ac:dyDescent="0.2">
      <c r="A50" s="24" t="s">
        <v>142</v>
      </c>
      <c r="B50" s="63" t="s">
        <v>134</v>
      </c>
      <c r="C50" s="26" t="s">
        <v>196</v>
      </c>
      <c r="D50" s="27">
        <f t="shared" ref="D50:E53" si="3">D51</f>
        <v>34900</v>
      </c>
      <c r="E50" s="64">
        <f t="shared" si="3"/>
        <v>25748</v>
      </c>
      <c r="F50" s="65">
        <f t="shared" si="2"/>
        <v>9152</v>
      </c>
    </row>
    <row r="51" spans="1:6" ht="22.5" x14ac:dyDescent="0.2">
      <c r="A51" s="24" t="s">
        <v>417</v>
      </c>
      <c r="B51" s="63" t="s">
        <v>134</v>
      </c>
      <c r="C51" s="26" t="s">
        <v>197</v>
      </c>
      <c r="D51" s="27">
        <f t="shared" si="3"/>
        <v>34900</v>
      </c>
      <c r="E51" s="64">
        <f t="shared" si="3"/>
        <v>25748</v>
      </c>
      <c r="F51" s="65">
        <f t="shared" si="2"/>
        <v>9152</v>
      </c>
    </row>
    <row r="52" spans="1:6" ht="56.25" x14ac:dyDescent="0.2">
      <c r="A52" s="24" t="s">
        <v>198</v>
      </c>
      <c r="B52" s="63" t="s">
        <v>134</v>
      </c>
      <c r="C52" s="26" t="s">
        <v>199</v>
      </c>
      <c r="D52" s="27">
        <f t="shared" si="3"/>
        <v>34900</v>
      </c>
      <c r="E52" s="64">
        <f t="shared" si="3"/>
        <v>25748</v>
      </c>
      <c r="F52" s="65">
        <f t="shared" si="2"/>
        <v>9152</v>
      </c>
    </row>
    <row r="53" spans="1:6" x14ac:dyDescent="0.2">
      <c r="A53" s="24" t="s">
        <v>190</v>
      </c>
      <c r="B53" s="63" t="s">
        <v>134</v>
      </c>
      <c r="C53" s="26" t="s">
        <v>200</v>
      </c>
      <c r="D53" s="27">
        <f t="shared" si="3"/>
        <v>34900</v>
      </c>
      <c r="E53" s="64">
        <f t="shared" si="3"/>
        <v>25748</v>
      </c>
      <c r="F53" s="65">
        <f t="shared" si="2"/>
        <v>9152</v>
      </c>
    </row>
    <row r="54" spans="1:6" x14ac:dyDescent="0.2">
      <c r="A54" s="24" t="s">
        <v>201</v>
      </c>
      <c r="B54" s="63" t="s">
        <v>134</v>
      </c>
      <c r="C54" s="26" t="s">
        <v>202</v>
      </c>
      <c r="D54" s="27">
        <f>D55+D56+D57</f>
        <v>34900</v>
      </c>
      <c r="E54" s="64">
        <f>E56+E55</f>
        <v>25748</v>
      </c>
      <c r="F54" s="65">
        <f t="shared" si="2"/>
        <v>9152</v>
      </c>
    </row>
    <row r="55" spans="1:6" ht="22.5" x14ac:dyDescent="0.2">
      <c r="A55" s="24" t="s">
        <v>203</v>
      </c>
      <c r="B55" s="63" t="s">
        <v>134</v>
      </c>
      <c r="C55" s="26" t="s">
        <v>204</v>
      </c>
      <c r="D55" s="27">
        <v>26900</v>
      </c>
      <c r="E55" s="64">
        <v>25172</v>
      </c>
      <c r="F55" s="65">
        <f t="shared" si="2"/>
        <v>1728</v>
      </c>
    </row>
    <row r="56" spans="1:6" x14ac:dyDescent="0.2">
      <c r="A56" s="24" t="s">
        <v>205</v>
      </c>
      <c r="B56" s="63" t="s">
        <v>134</v>
      </c>
      <c r="C56" s="26" t="s">
        <v>206</v>
      </c>
      <c r="D56" s="27">
        <v>3000</v>
      </c>
      <c r="E56" s="64">
        <v>576</v>
      </c>
      <c r="F56" s="65">
        <f t="shared" si="2"/>
        <v>2424</v>
      </c>
    </row>
    <row r="57" spans="1:6" x14ac:dyDescent="0.2">
      <c r="A57" s="24" t="s">
        <v>207</v>
      </c>
      <c r="B57" s="63" t="s">
        <v>134</v>
      </c>
      <c r="C57" s="26" t="s">
        <v>208</v>
      </c>
      <c r="D57" s="27">
        <v>5000</v>
      </c>
      <c r="E57" s="64" t="s">
        <v>42</v>
      </c>
      <c r="F57" s="65">
        <f t="shared" si="2"/>
        <v>5000</v>
      </c>
    </row>
    <row r="58" spans="1:6" ht="22.5" x14ac:dyDescent="0.2">
      <c r="A58" s="24" t="s">
        <v>209</v>
      </c>
      <c r="B58" s="63" t="s">
        <v>134</v>
      </c>
      <c r="C58" s="26" t="s">
        <v>210</v>
      </c>
      <c r="D58" s="27">
        <f>D59</f>
        <v>65000</v>
      </c>
      <c r="E58" s="27">
        <f>E59</f>
        <v>53408.5</v>
      </c>
      <c r="F58" s="65">
        <f t="shared" si="2"/>
        <v>11591.5</v>
      </c>
    </row>
    <row r="59" spans="1:6" ht="33.75" x14ac:dyDescent="0.2">
      <c r="A59" s="24" t="s">
        <v>488</v>
      </c>
      <c r="B59" s="63" t="s">
        <v>134</v>
      </c>
      <c r="C59" s="26" t="s">
        <v>211</v>
      </c>
      <c r="D59" s="27">
        <f>D60+D64</f>
        <v>65000</v>
      </c>
      <c r="E59" s="27">
        <f>E60+E64</f>
        <v>53408.5</v>
      </c>
      <c r="F59" s="65">
        <f t="shared" si="2"/>
        <v>11591.5</v>
      </c>
    </row>
    <row r="60" spans="1:6" ht="90" x14ac:dyDescent="0.2">
      <c r="A60" s="66" t="s">
        <v>212</v>
      </c>
      <c r="B60" s="63" t="s">
        <v>134</v>
      </c>
      <c r="C60" s="26" t="s">
        <v>213</v>
      </c>
      <c r="D60" s="27">
        <f t="shared" ref="D60:E62" si="4">D61</f>
        <v>45000</v>
      </c>
      <c r="E60" s="64">
        <f t="shared" si="4"/>
        <v>33808.5</v>
      </c>
      <c r="F60" s="65">
        <f t="shared" si="2"/>
        <v>11191.5</v>
      </c>
    </row>
    <row r="61" spans="1:6" ht="22.5" x14ac:dyDescent="0.2">
      <c r="A61" s="24" t="s">
        <v>159</v>
      </c>
      <c r="B61" s="63" t="s">
        <v>134</v>
      </c>
      <c r="C61" s="26" t="s">
        <v>214</v>
      </c>
      <c r="D61" s="27">
        <f t="shared" si="4"/>
        <v>45000</v>
      </c>
      <c r="E61" s="64">
        <f t="shared" si="4"/>
        <v>33808.5</v>
      </c>
      <c r="F61" s="65">
        <f t="shared" si="2"/>
        <v>11191.5</v>
      </c>
    </row>
    <row r="62" spans="1:6" ht="22.5" x14ac:dyDescent="0.2">
      <c r="A62" s="24" t="s">
        <v>161</v>
      </c>
      <c r="B62" s="63" t="s">
        <v>134</v>
      </c>
      <c r="C62" s="26" t="s">
        <v>215</v>
      </c>
      <c r="D62" s="27">
        <f t="shared" si="4"/>
        <v>45000</v>
      </c>
      <c r="E62" s="64">
        <f t="shared" si="4"/>
        <v>33808.5</v>
      </c>
      <c r="F62" s="65">
        <f t="shared" si="2"/>
        <v>11191.5</v>
      </c>
    </row>
    <row r="63" spans="1:6" x14ac:dyDescent="0.2">
      <c r="A63" s="24" t="s">
        <v>415</v>
      </c>
      <c r="B63" s="63" t="s">
        <v>134</v>
      </c>
      <c r="C63" s="26" t="s">
        <v>216</v>
      </c>
      <c r="D63" s="27">
        <v>45000</v>
      </c>
      <c r="E63" s="64">
        <v>33808.5</v>
      </c>
      <c r="F63" s="65">
        <f t="shared" si="2"/>
        <v>11191.5</v>
      </c>
    </row>
    <row r="64" spans="1:6" ht="90" x14ac:dyDescent="0.2">
      <c r="A64" s="66" t="s">
        <v>418</v>
      </c>
      <c r="B64" s="63" t="s">
        <v>134</v>
      </c>
      <c r="C64" s="26" t="s">
        <v>217</v>
      </c>
      <c r="D64" s="27">
        <f t="shared" ref="D64:E66" si="5">D65</f>
        <v>20000</v>
      </c>
      <c r="E64" s="64">
        <f t="shared" si="5"/>
        <v>19600</v>
      </c>
      <c r="F64" s="65">
        <f t="shared" si="2"/>
        <v>400</v>
      </c>
    </row>
    <row r="65" spans="1:6" ht="22.5" x14ac:dyDescent="0.2">
      <c r="A65" s="24" t="s">
        <v>159</v>
      </c>
      <c r="B65" s="63" t="s">
        <v>134</v>
      </c>
      <c r="C65" s="26" t="s">
        <v>218</v>
      </c>
      <c r="D65" s="27">
        <f t="shared" si="5"/>
        <v>20000</v>
      </c>
      <c r="E65" s="64">
        <f t="shared" si="5"/>
        <v>19600</v>
      </c>
      <c r="F65" s="65">
        <f t="shared" si="2"/>
        <v>400</v>
      </c>
    </row>
    <row r="66" spans="1:6" ht="22.5" x14ac:dyDescent="0.2">
      <c r="A66" s="24" t="s">
        <v>161</v>
      </c>
      <c r="B66" s="63" t="s">
        <v>134</v>
      </c>
      <c r="C66" s="26" t="s">
        <v>219</v>
      </c>
      <c r="D66" s="27">
        <f t="shared" si="5"/>
        <v>20000</v>
      </c>
      <c r="E66" s="64">
        <f t="shared" si="5"/>
        <v>19600</v>
      </c>
      <c r="F66" s="65">
        <f t="shared" si="2"/>
        <v>400</v>
      </c>
    </row>
    <row r="67" spans="1:6" x14ac:dyDescent="0.2">
      <c r="A67" s="24" t="s">
        <v>415</v>
      </c>
      <c r="B67" s="63" t="s">
        <v>134</v>
      </c>
      <c r="C67" s="26" t="s">
        <v>220</v>
      </c>
      <c r="D67" s="27">
        <v>20000</v>
      </c>
      <c r="E67" s="64">
        <v>19600</v>
      </c>
      <c r="F67" s="65">
        <f t="shared" si="2"/>
        <v>400</v>
      </c>
    </row>
    <row r="68" spans="1:6" ht="22.5" x14ac:dyDescent="0.2">
      <c r="A68" s="24" t="s">
        <v>166</v>
      </c>
      <c r="B68" s="63" t="s">
        <v>134</v>
      </c>
      <c r="C68" s="26" t="s">
        <v>221</v>
      </c>
      <c r="D68" s="27">
        <f>D69</f>
        <v>511400</v>
      </c>
      <c r="E68" s="64">
        <f>E69</f>
        <v>494865.25</v>
      </c>
      <c r="F68" s="65">
        <f t="shared" si="2"/>
        <v>16534.75</v>
      </c>
    </row>
    <row r="69" spans="1:6" x14ac:dyDescent="0.2">
      <c r="A69" s="24" t="s">
        <v>168</v>
      </c>
      <c r="B69" s="63" t="s">
        <v>134</v>
      </c>
      <c r="C69" s="26" t="s">
        <v>222</v>
      </c>
      <c r="D69" s="27">
        <f>D70+D74+D78</f>
        <v>511400</v>
      </c>
      <c r="E69" s="27">
        <f>E70+E74+E78</f>
        <v>494865.25</v>
      </c>
      <c r="F69" s="65">
        <f t="shared" si="2"/>
        <v>16534.75</v>
      </c>
    </row>
    <row r="70" spans="1:6" ht="56.25" x14ac:dyDescent="0.2">
      <c r="A70" s="24" t="s">
        <v>223</v>
      </c>
      <c r="B70" s="63" t="s">
        <v>134</v>
      </c>
      <c r="C70" s="26" t="s">
        <v>224</v>
      </c>
      <c r="D70" s="27">
        <v>20000</v>
      </c>
      <c r="E70" s="64">
        <v>20000</v>
      </c>
      <c r="F70" s="65" t="str">
        <f t="shared" si="2"/>
        <v>-</v>
      </c>
    </row>
    <row r="71" spans="1:6" x14ac:dyDescent="0.2">
      <c r="A71" s="24" t="s">
        <v>190</v>
      </c>
      <c r="B71" s="63" t="s">
        <v>134</v>
      </c>
      <c r="C71" s="26" t="s">
        <v>225</v>
      </c>
      <c r="D71" s="27">
        <v>20000</v>
      </c>
      <c r="E71" s="64">
        <v>20000</v>
      </c>
      <c r="F71" s="65" t="str">
        <f t="shared" si="2"/>
        <v>-</v>
      </c>
    </row>
    <row r="72" spans="1:6" x14ac:dyDescent="0.2">
      <c r="A72" s="24" t="s">
        <v>201</v>
      </c>
      <c r="B72" s="63" t="s">
        <v>134</v>
      </c>
      <c r="C72" s="26" t="s">
        <v>226</v>
      </c>
      <c r="D72" s="27">
        <v>20000</v>
      </c>
      <c r="E72" s="64">
        <v>20000</v>
      </c>
      <c r="F72" s="65" t="str">
        <f t="shared" si="2"/>
        <v>-</v>
      </c>
    </row>
    <row r="73" spans="1:6" x14ac:dyDescent="0.2">
      <c r="A73" s="24" t="s">
        <v>207</v>
      </c>
      <c r="B73" s="63" t="s">
        <v>134</v>
      </c>
      <c r="C73" s="26" t="s">
        <v>227</v>
      </c>
      <c r="D73" s="27">
        <v>20000</v>
      </c>
      <c r="E73" s="64">
        <v>20000</v>
      </c>
      <c r="F73" s="65" t="str">
        <f t="shared" si="2"/>
        <v>-</v>
      </c>
    </row>
    <row r="74" spans="1:6" ht="70.5" customHeight="1" x14ac:dyDescent="0.2">
      <c r="A74" s="66" t="s">
        <v>446</v>
      </c>
      <c r="B74" s="63" t="s">
        <v>134</v>
      </c>
      <c r="C74" s="26" t="s">
        <v>445</v>
      </c>
      <c r="D74" s="27">
        <f t="shared" ref="D74:E76" si="6">D75</f>
        <v>391400</v>
      </c>
      <c r="E74" s="64">
        <f t="shared" si="6"/>
        <v>377365.25</v>
      </c>
      <c r="F74" s="65">
        <f t="shared" ref="F74:F76" si="7">IF(OR(D74="-",IF(E74="-",0,E74)&gt;=IF(D74="-",0,D74)),"-",IF(D74="-",0,D74)-IF(E74="-",0,E74))</f>
        <v>14034.75</v>
      </c>
    </row>
    <row r="75" spans="1:6" x14ac:dyDescent="0.2">
      <c r="A75" s="24" t="s">
        <v>190</v>
      </c>
      <c r="B75" s="63" t="s">
        <v>134</v>
      </c>
      <c r="C75" s="26" t="s">
        <v>444</v>
      </c>
      <c r="D75" s="27">
        <f t="shared" si="6"/>
        <v>391400</v>
      </c>
      <c r="E75" s="64">
        <f t="shared" si="6"/>
        <v>377365.25</v>
      </c>
      <c r="F75" s="65">
        <f t="shared" si="7"/>
        <v>14034.75</v>
      </c>
    </row>
    <row r="76" spans="1:6" x14ac:dyDescent="0.2">
      <c r="A76" s="24" t="s">
        <v>447</v>
      </c>
      <c r="B76" s="63" t="s">
        <v>134</v>
      </c>
      <c r="C76" s="26" t="s">
        <v>443</v>
      </c>
      <c r="D76" s="27">
        <f t="shared" si="6"/>
        <v>391400</v>
      </c>
      <c r="E76" s="64">
        <f t="shared" si="6"/>
        <v>377365.25</v>
      </c>
      <c r="F76" s="65">
        <f t="shared" si="7"/>
        <v>14034.75</v>
      </c>
    </row>
    <row r="77" spans="1:6" ht="33.75" x14ac:dyDescent="0.2">
      <c r="A77" s="24" t="s">
        <v>448</v>
      </c>
      <c r="B77" s="63" t="s">
        <v>134</v>
      </c>
      <c r="C77" s="26" t="s">
        <v>442</v>
      </c>
      <c r="D77" s="27">
        <v>391400</v>
      </c>
      <c r="E77" s="64">
        <v>377365.25</v>
      </c>
      <c r="F77" s="65">
        <f>D77-E77</f>
        <v>14034.75</v>
      </c>
    </row>
    <row r="78" spans="1:6" ht="67.5" x14ac:dyDescent="0.2">
      <c r="A78" s="66" t="s">
        <v>419</v>
      </c>
      <c r="B78" s="63" t="s">
        <v>134</v>
      </c>
      <c r="C78" s="26" t="s">
        <v>228</v>
      </c>
      <c r="D78" s="27">
        <f t="shared" ref="D78:E80" si="8">D79</f>
        <v>100000</v>
      </c>
      <c r="E78" s="64">
        <f t="shared" si="8"/>
        <v>97500</v>
      </c>
      <c r="F78" s="65">
        <f>F79</f>
        <v>2500</v>
      </c>
    </row>
    <row r="79" spans="1:6" ht="22.5" x14ac:dyDescent="0.2">
      <c r="A79" s="24" t="s">
        <v>159</v>
      </c>
      <c r="B79" s="63" t="s">
        <v>134</v>
      </c>
      <c r="C79" s="26" t="s">
        <v>229</v>
      </c>
      <c r="D79" s="27">
        <f t="shared" si="8"/>
        <v>100000</v>
      </c>
      <c r="E79" s="64">
        <f t="shared" si="8"/>
        <v>97500</v>
      </c>
      <c r="F79" s="65">
        <f>F80</f>
        <v>2500</v>
      </c>
    </row>
    <row r="80" spans="1:6" ht="22.5" x14ac:dyDescent="0.2">
      <c r="A80" s="24" t="s">
        <v>161</v>
      </c>
      <c r="B80" s="63" t="s">
        <v>134</v>
      </c>
      <c r="C80" s="26" t="s">
        <v>230</v>
      </c>
      <c r="D80" s="27">
        <f t="shared" si="8"/>
        <v>100000</v>
      </c>
      <c r="E80" s="64">
        <f t="shared" si="8"/>
        <v>97500</v>
      </c>
      <c r="F80" s="65">
        <f>F81</f>
        <v>2500</v>
      </c>
    </row>
    <row r="81" spans="1:6" x14ac:dyDescent="0.2">
      <c r="A81" s="24" t="s">
        <v>415</v>
      </c>
      <c r="B81" s="63" t="s">
        <v>134</v>
      </c>
      <c r="C81" s="26" t="s">
        <v>231</v>
      </c>
      <c r="D81" s="27">
        <v>100000</v>
      </c>
      <c r="E81" s="64">
        <v>97500</v>
      </c>
      <c r="F81" s="65">
        <f t="shared" si="2"/>
        <v>2500</v>
      </c>
    </row>
    <row r="82" spans="1:6" x14ac:dyDescent="0.2">
      <c r="A82" s="24" t="s">
        <v>232</v>
      </c>
      <c r="B82" s="63" t="s">
        <v>134</v>
      </c>
      <c r="C82" s="26" t="s">
        <v>233</v>
      </c>
      <c r="D82" s="27">
        <f t="shared" ref="D82:E85" si="9">D83</f>
        <v>144600</v>
      </c>
      <c r="E82" s="27">
        <f t="shared" si="9"/>
        <v>144600</v>
      </c>
      <c r="F82" s="65" t="str">
        <f t="shared" si="2"/>
        <v>-</v>
      </c>
    </row>
    <row r="83" spans="1:6" x14ac:dyDescent="0.2">
      <c r="A83" s="24" t="s">
        <v>234</v>
      </c>
      <c r="B83" s="63" t="s">
        <v>134</v>
      </c>
      <c r="C83" s="26" t="s">
        <v>235</v>
      </c>
      <c r="D83" s="27">
        <f t="shared" si="9"/>
        <v>144600</v>
      </c>
      <c r="E83" s="27">
        <f t="shared" si="9"/>
        <v>144600</v>
      </c>
      <c r="F83" s="65" t="str">
        <f t="shared" ref="F83:F117" si="10">IF(OR(D83="-",IF(E83="-",0,E83)&gt;=IF(D83="-",0,D83)),"-",IF(D83="-",0,D83)-IF(E83="-",0,E83))</f>
        <v>-</v>
      </c>
    </row>
    <row r="84" spans="1:6" ht="22.5" x14ac:dyDescent="0.2">
      <c r="A84" s="24" t="s">
        <v>166</v>
      </c>
      <c r="B84" s="63" t="s">
        <v>134</v>
      </c>
      <c r="C84" s="26" t="s">
        <v>236</v>
      </c>
      <c r="D84" s="27">
        <f t="shared" si="9"/>
        <v>144600</v>
      </c>
      <c r="E84" s="27">
        <f t="shared" si="9"/>
        <v>144600</v>
      </c>
      <c r="F84" s="65" t="str">
        <f t="shared" si="10"/>
        <v>-</v>
      </c>
    </row>
    <row r="85" spans="1:6" x14ac:dyDescent="0.2">
      <c r="A85" s="24" t="s">
        <v>168</v>
      </c>
      <c r="B85" s="63" t="s">
        <v>134</v>
      </c>
      <c r="C85" s="26" t="s">
        <v>237</v>
      </c>
      <c r="D85" s="27">
        <f t="shared" si="9"/>
        <v>144600</v>
      </c>
      <c r="E85" s="27">
        <f t="shared" si="9"/>
        <v>144600</v>
      </c>
      <c r="F85" s="65" t="str">
        <f t="shared" si="10"/>
        <v>-</v>
      </c>
    </row>
    <row r="86" spans="1:6" ht="56.25" x14ac:dyDescent="0.2">
      <c r="A86" s="24" t="s">
        <v>238</v>
      </c>
      <c r="B86" s="63" t="s">
        <v>134</v>
      </c>
      <c r="C86" s="26" t="s">
        <v>239</v>
      </c>
      <c r="D86" s="27">
        <f>D87+D91</f>
        <v>144600</v>
      </c>
      <c r="E86" s="27">
        <f>E87+E91</f>
        <v>144600</v>
      </c>
      <c r="F86" s="65" t="str">
        <f t="shared" si="10"/>
        <v>-</v>
      </c>
    </row>
    <row r="87" spans="1:6" ht="56.25" x14ac:dyDescent="0.2">
      <c r="A87" s="24" t="s">
        <v>147</v>
      </c>
      <c r="B87" s="63" t="s">
        <v>134</v>
      </c>
      <c r="C87" s="26" t="s">
        <v>240</v>
      </c>
      <c r="D87" s="27">
        <f>D88</f>
        <v>140300</v>
      </c>
      <c r="E87" s="64">
        <f>E88</f>
        <v>140300</v>
      </c>
      <c r="F87" s="65" t="str">
        <f t="shared" si="10"/>
        <v>-</v>
      </c>
    </row>
    <row r="88" spans="1:6" ht="22.5" x14ac:dyDescent="0.2">
      <c r="A88" s="24" t="s">
        <v>149</v>
      </c>
      <c r="B88" s="63" t="s">
        <v>134</v>
      </c>
      <c r="C88" s="26" t="s">
        <v>241</v>
      </c>
      <c r="D88" s="27">
        <f>D89+D90</f>
        <v>140300</v>
      </c>
      <c r="E88" s="64">
        <f>E89+E90</f>
        <v>140300</v>
      </c>
      <c r="F88" s="65" t="str">
        <f t="shared" si="10"/>
        <v>-</v>
      </c>
    </row>
    <row r="89" spans="1:6" ht="22.5" x14ac:dyDescent="0.2">
      <c r="A89" s="24" t="s">
        <v>151</v>
      </c>
      <c r="B89" s="63" t="s">
        <v>134</v>
      </c>
      <c r="C89" s="26" t="s">
        <v>242</v>
      </c>
      <c r="D89" s="27">
        <v>108454.39</v>
      </c>
      <c r="E89" s="64">
        <v>108454.39</v>
      </c>
      <c r="F89" s="65" t="str">
        <f t="shared" si="10"/>
        <v>-</v>
      </c>
    </row>
    <row r="90" spans="1:6" ht="33.75" x14ac:dyDescent="0.2">
      <c r="A90" s="24" t="s">
        <v>155</v>
      </c>
      <c r="B90" s="63" t="s">
        <v>134</v>
      </c>
      <c r="C90" s="26" t="s">
        <v>243</v>
      </c>
      <c r="D90" s="27">
        <v>31845.61</v>
      </c>
      <c r="E90" s="64">
        <v>31845.61</v>
      </c>
      <c r="F90" s="65" t="str">
        <f t="shared" si="10"/>
        <v>-</v>
      </c>
    </row>
    <row r="91" spans="1:6" s="112" customFormat="1" ht="22.5" x14ac:dyDescent="0.2">
      <c r="A91" s="108" t="s">
        <v>159</v>
      </c>
      <c r="B91" s="109" t="s">
        <v>134</v>
      </c>
      <c r="C91" s="110" t="s">
        <v>433</v>
      </c>
      <c r="D91" s="106">
        <f>D92</f>
        <v>4300</v>
      </c>
      <c r="E91" s="107">
        <f>E92</f>
        <v>4300</v>
      </c>
      <c r="F91" s="111" t="str">
        <f t="shared" si="10"/>
        <v>-</v>
      </c>
    </row>
    <row r="92" spans="1:6" s="112" customFormat="1" ht="22.5" x14ac:dyDescent="0.2">
      <c r="A92" s="108" t="s">
        <v>161</v>
      </c>
      <c r="B92" s="109" t="s">
        <v>134</v>
      </c>
      <c r="C92" s="110" t="s">
        <v>434</v>
      </c>
      <c r="D92" s="106">
        <f>D93</f>
        <v>4300</v>
      </c>
      <c r="E92" s="107">
        <f>E93</f>
        <v>4300</v>
      </c>
      <c r="F92" s="111" t="str">
        <f t="shared" si="10"/>
        <v>-</v>
      </c>
    </row>
    <row r="93" spans="1:6" s="112" customFormat="1" x14ac:dyDescent="0.2">
      <c r="A93" s="108" t="s">
        <v>415</v>
      </c>
      <c r="B93" s="109" t="s">
        <v>134</v>
      </c>
      <c r="C93" s="110" t="s">
        <v>435</v>
      </c>
      <c r="D93" s="106">
        <v>4300</v>
      </c>
      <c r="E93" s="107">
        <v>4300</v>
      </c>
      <c r="F93" s="111" t="str">
        <f t="shared" si="10"/>
        <v>-</v>
      </c>
    </row>
    <row r="94" spans="1:6" ht="22.5" x14ac:dyDescent="0.2">
      <c r="A94" s="24" t="s">
        <v>244</v>
      </c>
      <c r="B94" s="63" t="s">
        <v>134</v>
      </c>
      <c r="C94" s="26" t="s">
        <v>245</v>
      </c>
      <c r="D94" s="27">
        <f t="shared" ref="D94:D100" si="11">D95</f>
        <v>56500</v>
      </c>
      <c r="E94" s="64">
        <f t="shared" ref="E94:E100" si="12">E95</f>
        <v>55750</v>
      </c>
      <c r="F94" s="65">
        <f t="shared" si="10"/>
        <v>750</v>
      </c>
    </row>
    <row r="95" spans="1:6" ht="33.75" x14ac:dyDescent="0.2">
      <c r="A95" s="24" t="s">
        <v>436</v>
      </c>
      <c r="B95" s="63" t="s">
        <v>134</v>
      </c>
      <c r="C95" s="26" t="s">
        <v>246</v>
      </c>
      <c r="D95" s="27">
        <f t="shared" si="11"/>
        <v>56500</v>
      </c>
      <c r="E95" s="64">
        <f t="shared" si="12"/>
        <v>55750</v>
      </c>
      <c r="F95" s="65">
        <f t="shared" si="10"/>
        <v>750</v>
      </c>
    </row>
    <row r="96" spans="1:6" ht="59.25" customHeight="1" x14ac:dyDescent="0.2">
      <c r="A96" s="113" t="s">
        <v>437</v>
      </c>
      <c r="B96" s="63" t="s">
        <v>134</v>
      </c>
      <c r="C96" s="26" t="s">
        <v>247</v>
      </c>
      <c r="D96" s="27">
        <f t="shared" si="11"/>
        <v>56500</v>
      </c>
      <c r="E96" s="64">
        <f t="shared" si="12"/>
        <v>55750</v>
      </c>
      <c r="F96" s="65">
        <f t="shared" si="10"/>
        <v>750</v>
      </c>
    </row>
    <row r="97" spans="1:6" x14ac:dyDescent="0.2">
      <c r="A97" s="24" t="s">
        <v>420</v>
      </c>
      <c r="B97" s="63" t="s">
        <v>134</v>
      </c>
      <c r="C97" s="26" t="s">
        <v>248</v>
      </c>
      <c r="D97" s="27">
        <f t="shared" si="11"/>
        <v>56500</v>
      </c>
      <c r="E97" s="64">
        <f t="shared" si="12"/>
        <v>55750</v>
      </c>
      <c r="F97" s="65">
        <f t="shared" si="10"/>
        <v>750</v>
      </c>
    </row>
    <row r="98" spans="1:6" ht="101.25" x14ac:dyDescent="0.2">
      <c r="A98" s="66" t="s">
        <v>421</v>
      </c>
      <c r="B98" s="63" t="s">
        <v>134</v>
      </c>
      <c r="C98" s="26" t="s">
        <v>249</v>
      </c>
      <c r="D98" s="27">
        <f t="shared" si="11"/>
        <v>56500</v>
      </c>
      <c r="E98" s="64">
        <f t="shared" si="12"/>
        <v>55750</v>
      </c>
      <c r="F98" s="65">
        <f t="shared" si="10"/>
        <v>750</v>
      </c>
    </row>
    <row r="99" spans="1:6" ht="22.5" x14ac:dyDescent="0.2">
      <c r="A99" s="24" t="s">
        <v>159</v>
      </c>
      <c r="B99" s="63" t="s">
        <v>134</v>
      </c>
      <c r="C99" s="26" t="s">
        <v>250</v>
      </c>
      <c r="D99" s="27">
        <f t="shared" si="11"/>
        <v>56500</v>
      </c>
      <c r="E99" s="64">
        <f t="shared" si="12"/>
        <v>55750</v>
      </c>
      <c r="F99" s="65">
        <f t="shared" si="10"/>
        <v>750</v>
      </c>
    </row>
    <row r="100" spans="1:6" ht="22.5" x14ac:dyDescent="0.2">
      <c r="A100" s="24" t="s">
        <v>161</v>
      </c>
      <c r="B100" s="63" t="s">
        <v>134</v>
      </c>
      <c r="C100" s="26" t="s">
        <v>251</v>
      </c>
      <c r="D100" s="27">
        <f t="shared" si="11"/>
        <v>56500</v>
      </c>
      <c r="E100" s="64">
        <f t="shared" si="12"/>
        <v>55750</v>
      </c>
      <c r="F100" s="65">
        <f t="shared" si="10"/>
        <v>750</v>
      </c>
    </row>
    <row r="101" spans="1:6" x14ac:dyDescent="0.2">
      <c r="A101" s="24" t="s">
        <v>415</v>
      </c>
      <c r="B101" s="63" t="s">
        <v>134</v>
      </c>
      <c r="C101" s="26" t="s">
        <v>252</v>
      </c>
      <c r="D101" s="27">
        <v>56500</v>
      </c>
      <c r="E101" s="64">
        <v>55750</v>
      </c>
      <c r="F101" s="65">
        <f t="shared" si="10"/>
        <v>750</v>
      </c>
    </row>
    <row r="102" spans="1:6" x14ac:dyDescent="0.2">
      <c r="A102" s="24" t="s">
        <v>253</v>
      </c>
      <c r="B102" s="63" t="s">
        <v>134</v>
      </c>
      <c r="C102" s="26" t="s">
        <v>254</v>
      </c>
      <c r="D102" s="27">
        <f>D104</f>
        <v>1321600</v>
      </c>
      <c r="E102" s="64">
        <f>E104</f>
        <v>1321600</v>
      </c>
      <c r="F102" s="65" t="str">
        <f t="shared" si="10"/>
        <v>-</v>
      </c>
    </row>
    <row r="103" spans="1:6" x14ac:dyDescent="0.2">
      <c r="A103" s="24" t="s">
        <v>255</v>
      </c>
      <c r="B103" s="63" t="s">
        <v>134</v>
      </c>
      <c r="C103" s="26" t="s">
        <v>256</v>
      </c>
      <c r="D103" s="27">
        <f t="shared" ref="D103:D108" si="13">D104</f>
        <v>1321600</v>
      </c>
      <c r="E103" s="64">
        <f t="shared" ref="E103:E108" si="14">E104</f>
        <v>1321600</v>
      </c>
      <c r="F103" s="65" t="str">
        <f t="shared" si="10"/>
        <v>-</v>
      </c>
    </row>
    <row r="104" spans="1:6" ht="22.5" x14ac:dyDescent="0.2">
      <c r="A104" s="24" t="s">
        <v>257</v>
      </c>
      <c r="B104" s="63" t="s">
        <v>134</v>
      </c>
      <c r="C104" s="26" t="s">
        <v>258</v>
      </c>
      <c r="D104" s="27">
        <f t="shared" si="13"/>
        <v>1321600</v>
      </c>
      <c r="E104" s="64">
        <f t="shared" si="14"/>
        <v>1321600</v>
      </c>
      <c r="F104" s="65" t="str">
        <f t="shared" si="10"/>
        <v>-</v>
      </c>
    </row>
    <row r="105" spans="1:6" ht="22.5" x14ac:dyDescent="0.2">
      <c r="A105" s="24" t="s">
        <v>422</v>
      </c>
      <c r="B105" s="63" t="s">
        <v>134</v>
      </c>
      <c r="C105" s="26" t="s">
        <v>259</v>
      </c>
      <c r="D105" s="27">
        <f t="shared" si="13"/>
        <v>1321600</v>
      </c>
      <c r="E105" s="64">
        <f t="shared" si="14"/>
        <v>1321600</v>
      </c>
      <c r="F105" s="65" t="str">
        <f t="shared" si="10"/>
        <v>-</v>
      </c>
    </row>
    <row r="106" spans="1:6" ht="78.75" x14ac:dyDescent="0.2">
      <c r="A106" s="66" t="s">
        <v>260</v>
      </c>
      <c r="B106" s="63" t="s">
        <v>134</v>
      </c>
      <c r="C106" s="26" t="s">
        <v>261</v>
      </c>
      <c r="D106" s="27">
        <f t="shared" si="13"/>
        <v>1321600</v>
      </c>
      <c r="E106" s="64">
        <f t="shared" si="14"/>
        <v>1321600</v>
      </c>
      <c r="F106" s="65" t="str">
        <f t="shared" si="10"/>
        <v>-</v>
      </c>
    </row>
    <row r="107" spans="1:6" ht="22.5" x14ac:dyDescent="0.2">
      <c r="A107" s="24" t="s">
        <v>159</v>
      </c>
      <c r="B107" s="63" t="s">
        <v>134</v>
      </c>
      <c r="C107" s="26" t="s">
        <v>262</v>
      </c>
      <c r="D107" s="27">
        <f t="shared" si="13"/>
        <v>1321600</v>
      </c>
      <c r="E107" s="64">
        <f t="shared" si="14"/>
        <v>1321600</v>
      </c>
      <c r="F107" s="65" t="str">
        <f t="shared" si="10"/>
        <v>-</v>
      </c>
    </row>
    <row r="108" spans="1:6" ht="22.5" x14ac:dyDescent="0.2">
      <c r="A108" s="24" t="s">
        <v>161</v>
      </c>
      <c r="B108" s="63" t="s">
        <v>134</v>
      </c>
      <c r="C108" s="26" t="s">
        <v>263</v>
      </c>
      <c r="D108" s="27">
        <f t="shared" si="13"/>
        <v>1321600</v>
      </c>
      <c r="E108" s="64">
        <f t="shared" si="14"/>
        <v>1321600</v>
      </c>
      <c r="F108" s="65" t="str">
        <f t="shared" si="10"/>
        <v>-</v>
      </c>
    </row>
    <row r="109" spans="1:6" x14ac:dyDescent="0.2">
      <c r="A109" s="24" t="s">
        <v>415</v>
      </c>
      <c r="B109" s="63" t="s">
        <v>134</v>
      </c>
      <c r="C109" s="26" t="s">
        <v>264</v>
      </c>
      <c r="D109" s="27">
        <v>1321600</v>
      </c>
      <c r="E109" s="64">
        <v>1321600</v>
      </c>
      <c r="F109" s="65" t="str">
        <f t="shared" si="10"/>
        <v>-</v>
      </c>
    </row>
    <row r="110" spans="1:6" x14ac:dyDescent="0.2">
      <c r="A110" s="24" t="s">
        <v>265</v>
      </c>
      <c r="B110" s="63" t="s">
        <v>134</v>
      </c>
      <c r="C110" s="26" t="s">
        <v>266</v>
      </c>
      <c r="D110" s="27">
        <f>D111+D140+D148</f>
        <v>29835293.100000001</v>
      </c>
      <c r="E110" s="27">
        <f>E111+E140+E148</f>
        <v>29180367.870000005</v>
      </c>
      <c r="F110" s="65">
        <f t="shared" si="10"/>
        <v>654925.22999999672</v>
      </c>
    </row>
    <row r="111" spans="1:6" x14ac:dyDescent="0.2">
      <c r="A111" s="24" t="s">
        <v>267</v>
      </c>
      <c r="B111" s="63" t="s">
        <v>134</v>
      </c>
      <c r="C111" s="26" t="s">
        <v>268</v>
      </c>
      <c r="D111" s="27">
        <f>D112+D122</f>
        <v>27096000</v>
      </c>
      <c r="E111" s="27">
        <f>E112+E122</f>
        <v>26511034.690000005</v>
      </c>
      <c r="F111" s="65">
        <f t="shared" si="10"/>
        <v>584965.30999999493</v>
      </c>
    </row>
    <row r="112" spans="1:6" ht="33.75" x14ac:dyDescent="0.2">
      <c r="A112" s="24" t="s">
        <v>269</v>
      </c>
      <c r="B112" s="63" t="s">
        <v>134</v>
      </c>
      <c r="C112" s="26" t="s">
        <v>270</v>
      </c>
      <c r="D112" s="106">
        <f>D113</f>
        <v>377500</v>
      </c>
      <c r="E112" s="106">
        <f>E113</f>
        <v>377463.21</v>
      </c>
      <c r="F112" s="65">
        <f t="shared" si="10"/>
        <v>36.789999999979045</v>
      </c>
    </row>
    <row r="113" spans="1:6" ht="22.5" x14ac:dyDescent="0.2">
      <c r="A113" s="24" t="s">
        <v>423</v>
      </c>
      <c r="B113" s="63" t="s">
        <v>134</v>
      </c>
      <c r="C113" s="26" t="s">
        <v>271</v>
      </c>
      <c r="D113" s="106">
        <f>D114+D118</f>
        <v>377500</v>
      </c>
      <c r="E113" s="107">
        <f>E114+E118</f>
        <v>377463.21</v>
      </c>
      <c r="F113" s="65">
        <f t="shared" si="10"/>
        <v>36.789999999979045</v>
      </c>
    </row>
    <row r="114" spans="1:6" ht="90" x14ac:dyDescent="0.2">
      <c r="A114" s="66" t="s">
        <v>424</v>
      </c>
      <c r="B114" s="63" t="s">
        <v>134</v>
      </c>
      <c r="C114" s="26" t="s">
        <v>272</v>
      </c>
      <c r="D114" s="27">
        <f t="shared" ref="D114:E116" si="15">D115</f>
        <v>377500</v>
      </c>
      <c r="E114" s="64">
        <f t="shared" si="15"/>
        <v>377463.21</v>
      </c>
      <c r="F114" s="65">
        <f t="shared" si="10"/>
        <v>36.789999999979045</v>
      </c>
    </row>
    <row r="115" spans="1:6" ht="22.5" x14ac:dyDescent="0.2">
      <c r="A115" s="24" t="s">
        <v>159</v>
      </c>
      <c r="B115" s="63" t="s">
        <v>134</v>
      </c>
      <c r="C115" s="26" t="s">
        <v>273</v>
      </c>
      <c r="D115" s="27">
        <f t="shared" si="15"/>
        <v>377500</v>
      </c>
      <c r="E115" s="64">
        <f t="shared" si="15"/>
        <v>377463.21</v>
      </c>
      <c r="F115" s="65">
        <f t="shared" si="10"/>
        <v>36.789999999979045</v>
      </c>
    </row>
    <row r="116" spans="1:6" ht="22.5" x14ac:dyDescent="0.2">
      <c r="A116" s="24" t="s">
        <v>161</v>
      </c>
      <c r="B116" s="63" t="s">
        <v>134</v>
      </c>
      <c r="C116" s="26" t="s">
        <v>274</v>
      </c>
      <c r="D116" s="27">
        <f t="shared" si="15"/>
        <v>377500</v>
      </c>
      <c r="E116" s="64">
        <f t="shared" si="15"/>
        <v>377463.21</v>
      </c>
      <c r="F116" s="65">
        <f t="shared" si="10"/>
        <v>36.789999999979045</v>
      </c>
    </row>
    <row r="117" spans="1:6" x14ac:dyDescent="0.2">
      <c r="A117" s="24" t="s">
        <v>425</v>
      </c>
      <c r="B117" s="63" t="s">
        <v>134</v>
      </c>
      <c r="C117" s="26" t="s">
        <v>275</v>
      </c>
      <c r="D117" s="27">
        <v>377500</v>
      </c>
      <c r="E117" s="64">
        <v>377463.21</v>
      </c>
      <c r="F117" s="65">
        <f t="shared" si="10"/>
        <v>36.789999999979045</v>
      </c>
    </row>
    <row r="118" spans="1:6" ht="67.5" hidden="1" x14ac:dyDescent="0.2">
      <c r="A118" s="66" t="s">
        <v>426</v>
      </c>
      <c r="B118" s="63" t="s">
        <v>134</v>
      </c>
      <c r="C118" s="26" t="s">
        <v>276</v>
      </c>
      <c r="D118" s="27">
        <f t="shared" ref="D118:E120" si="16">D119</f>
        <v>0</v>
      </c>
      <c r="E118" s="64">
        <f t="shared" si="16"/>
        <v>0</v>
      </c>
      <c r="F118" s="65" t="str">
        <f t="shared" ref="F118:F153" si="17">IF(OR(D118="-",IF(E118="-",0,E118)&gt;=IF(D118="-",0,D118)),"-",IF(D118="-",0,D118)-IF(E118="-",0,E118))</f>
        <v>-</v>
      </c>
    </row>
    <row r="119" spans="1:6" ht="22.5" hidden="1" x14ac:dyDescent="0.2">
      <c r="A119" s="24" t="s">
        <v>159</v>
      </c>
      <c r="B119" s="63" t="s">
        <v>134</v>
      </c>
      <c r="C119" s="26" t="s">
        <v>277</v>
      </c>
      <c r="D119" s="27">
        <f t="shared" si="16"/>
        <v>0</v>
      </c>
      <c r="E119" s="64">
        <f t="shared" si="16"/>
        <v>0</v>
      </c>
      <c r="F119" s="65" t="str">
        <f t="shared" si="17"/>
        <v>-</v>
      </c>
    </row>
    <row r="120" spans="1:6" ht="22.5" hidden="1" x14ac:dyDescent="0.2">
      <c r="A120" s="24" t="s">
        <v>161</v>
      </c>
      <c r="B120" s="63" t="s">
        <v>134</v>
      </c>
      <c r="C120" s="26" t="s">
        <v>278</v>
      </c>
      <c r="D120" s="27">
        <f t="shared" si="16"/>
        <v>0</v>
      </c>
      <c r="E120" s="64">
        <f t="shared" si="16"/>
        <v>0</v>
      </c>
      <c r="F120" s="65" t="str">
        <f t="shared" si="17"/>
        <v>-</v>
      </c>
    </row>
    <row r="121" spans="1:6" hidden="1" x14ac:dyDescent="0.2">
      <c r="A121" s="24" t="s">
        <v>425</v>
      </c>
      <c r="B121" s="63" t="s">
        <v>134</v>
      </c>
      <c r="C121" s="26" t="s">
        <v>279</v>
      </c>
      <c r="D121" s="27"/>
      <c r="E121" s="64"/>
      <c r="F121" s="65" t="str">
        <f t="shared" si="17"/>
        <v>-</v>
      </c>
    </row>
    <row r="122" spans="1:6" ht="33.75" x14ac:dyDescent="0.2">
      <c r="A122" s="24" t="s">
        <v>280</v>
      </c>
      <c r="B122" s="63" t="s">
        <v>134</v>
      </c>
      <c r="C122" s="26" t="s">
        <v>281</v>
      </c>
      <c r="D122" s="27">
        <f>D123</f>
        <v>26718500</v>
      </c>
      <c r="E122" s="27">
        <f>E123</f>
        <v>26133571.480000004</v>
      </c>
      <c r="F122" s="65">
        <f t="shared" si="17"/>
        <v>584928.51999999583</v>
      </c>
    </row>
    <row r="123" spans="1:6" ht="22.5" x14ac:dyDescent="0.2">
      <c r="A123" s="24" t="s">
        <v>427</v>
      </c>
      <c r="B123" s="63" t="s">
        <v>134</v>
      </c>
      <c r="C123" s="26" t="s">
        <v>282</v>
      </c>
      <c r="D123" s="27">
        <f>D124+D128+D132+D136</f>
        <v>26718500</v>
      </c>
      <c r="E123" s="27">
        <f>E124+E128+E132+E136</f>
        <v>26133571.480000004</v>
      </c>
      <c r="F123" s="65">
        <f t="shared" si="17"/>
        <v>584928.51999999583</v>
      </c>
    </row>
    <row r="124" spans="1:6" ht="101.25" x14ac:dyDescent="0.2">
      <c r="A124" s="66" t="s">
        <v>283</v>
      </c>
      <c r="B124" s="63" t="s">
        <v>134</v>
      </c>
      <c r="C124" s="26" t="s">
        <v>284</v>
      </c>
      <c r="D124" s="27">
        <f t="shared" ref="D124:E126" si="18">D125</f>
        <v>50000</v>
      </c>
      <c r="E124" s="64">
        <f t="shared" si="18"/>
        <v>50000</v>
      </c>
      <c r="F124" s="65" t="str">
        <f t="shared" si="17"/>
        <v>-</v>
      </c>
    </row>
    <row r="125" spans="1:6" ht="22.5" x14ac:dyDescent="0.2">
      <c r="A125" s="24" t="s">
        <v>159</v>
      </c>
      <c r="B125" s="63" t="s">
        <v>134</v>
      </c>
      <c r="C125" s="26" t="s">
        <v>285</v>
      </c>
      <c r="D125" s="27">
        <f t="shared" si="18"/>
        <v>50000</v>
      </c>
      <c r="E125" s="64">
        <f t="shared" si="18"/>
        <v>50000</v>
      </c>
      <c r="F125" s="65" t="str">
        <f t="shared" si="17"/>
        <v>-</v>
      </c>
    </row>
    <row r="126" spans="1:6" ht="22.5" x14ac:dyDescent="0.2">
      <c r="A126" s="24" t="s">
        <v>161</v>
      </c>
      <c r="B126" s="63" t="s">
        <v>134</v>
      </c>
      <c r="C126" s="26" t="s">
        <v>286</v>
      </c>
      <c r="D126" s="27">
        <f t="shared" si="18"/>
        <v>50000</v>
      </c>
      <c r="E126" s="64">
        <f t="shared" si="18"/>
        <v>50000</v>
      </c>
      <c r="F126" s="65" t="str">
        <f t="shared" si="17"/>
        <v>-</v>
      </c>
    </row>
    <row r="127" spans="1:6" x14ac:dyDescent="0.2">
      <c r="A127" s="24" t="s">
        <v>415</v>
      </c>
      <c r="B127" s="63" t="s">
        <v>134</v>
      </c>
      <c r="C127" s="26" t="s">
        <v>287</v>
      </c>
      <c r="D127" s="27">
        <v>50000</v>
      </c>
      <c r="E127" s="64">
        <v>50000</v>
      </c>
      <c r="F127" s="65" t="str">
        <f t="shared" si="17"/>
        <v>-</v>
      </c>
    </row>
    <row r="128" spans="1:6" ht="101.25" x14ac:dyDescent="0.2">
      <c r="A128" s="66" t="s">
        <v>453</v>
      </c>
      <c r="B128" s="63" t="s">
        <v>134</v>
      </c>
      <c r="C128" s="26" t="s">
        <v>452</v>
      </c>
      <c r="D128" s="27">
        <f t="shared" ref="D128:E130" si="19">D129</f>
        <v>79700</v>
      </c>
      <c r="E128" s="64">
        <f t="shared" si="19"/>
        <v>79228.259999999995</v>
      </c>
      <c r="F128" s="65">
        <f t="shared" ref="F128:F131" si="20">IF(OR(D128="-",IF(E128="-",0,E128)&gt;=IF(D128="-",0,D128)),"-",IF(D128="-",0,D128)-IF(E128="-",0,E128))</f>
        <v>471.74000000000524</v>
      </c>
    </row>
    <row r="129" spans="1:6" ht="22.5" x14ac:dyDescent="0.2">
      <c r="A129" s="24" t="s">
        <v>159</v>
      </c>
      <c r="B129" s="63" t="s">
        <v>134</v>
      </c>
      <c r="C129" s="26" t="s">
        <v>451</v>
      </c>
      <c r="D129" s="27">
        <f t="shared" si="19"/>
        <v>79700</v>
      </c>
      <c r="E129" s="64">
        <f t="shared" si="19"/>
        <v>79228.259999999995</v>
      </c>
      <c r="F129" s="65">
        <f t="shared" si="20"/>
        <v>471.74000000000524</v>
      </c>
    </row>
    <row r="130" spans="1:6" ht="22.5" x14ac:dyDescent="0.2">
      <c r="A130" s="24" t="s">
        <v>161</v>
      </c>
      <c r="B130" s="63" t="s">
        <v>134</v>
      </c>
      <c r="C130" s="26" t="s">
        <v>450</v>
      </c>
      <c r="D130" s="27">
        <f t="shared" si="19"/>
        <v>79700</v>
      </c>
      <c r="E130" s="64">
        <f t="shared" si="19"/>
        <v>79228.259999999995</v>
      </c>
      <c r="F130" s="65">
        <f t="shared" si="20"/>
        <v>471.74000000000524</v>
      </c>
    </row>
    <row r="131" spans="1:6" x14ac:dyDescent="0.2">
      <c r="A131" s="24" t="s">
        <v>415</v>
      </c>
      <c r="B131" s="63" t="s">
        <v>134</v>
      </c>
      <c r="C131" s="26" t="s">
        <v>449</v>
      </c>
      <c r="D131" s="27">
        <v>79700</v>
      </c>
      <c r="E131" s="64">
        <v>79228.259999999995</v>
      </c>
      <c r="F131" s="65">
        <f t="shared" si="20"/>
        <v>471.74000000000524</v>
      </c>
    </row>
    <row r="132" spans="1:6" ht="101.25" x14ac:dyDescent="0.2">
      <c r="A132" s="66" t="s">
        <v>487</v>
      </c>
      <c r="B132" s="63" t="s">
        <v>134</v>
      </c>
      <c r="C132" s="26" t="s">
        <v>288</v>
      </c>
      <c r="D132" s="27">
        <f t="shared" ref="D132:E134" si="21">D133</f>
        <v>24352300</v>
      </c>
      <c r="E132" s="64">
        <f t="shared" si="21"/>
        <v>23768008.600000001</v>
      </c>
      <c r="F132" s="65">
        <f t="shared" si="17"/>
        <v>584291.39999999851</v>
      </c>
    </row>
    <row r="133" spans="1:6" ht="22.5" x14ac:dyDescent="0.2">
      <c r="A133" s="24" t="s">
        <v>289</v>
      </c>
      <c r="B133" s="63" t="s">
        <v>134</v>
      </c>
      <c r="C133" s="26" t="s">
        <v>290</v>
      </c>
      <c r="D133" s="27">
        <f t="shared" si="21"/>
        <v>24352300</v>
      </c>
      <c r="E133" s="64">
        <f t="shared" si="21"/>
        <v>23768008.600000001</v>
      </c>
      <c r="F133" s="65">
        <f t="shared" si="17"/>
        <v>584291.39999999851</v>
      </c>
    </row>
    <row r="134" spans="1:6" x14ac:dyDescent="0.2">
      <c r="A134" s="24" t="s">
        <v>291</v>
      </c>
      <c r="B134" s="63" t="s">
        <v>134</v>
      </c>
      <c r="C134" s="26" t="s">
        <v>292</v>
      </c>
      <c r="D134" s="27">
        <f t="shared" si="21"/>
        <v>24352300</v>
      </c>
      <c r="E134" s="64">
        <f t="shared" si="21"/>
        <v>23768008.600000001</v>
      </c>
      <c r="F134" s="65">
        <f t="shared" si="17"/>
        <v>584291.39999999851</v>
      </c>
    </row>
    <row r="135" spans="1:6" ht="33.75" x14ac:dyDescent="0.2">
      <c r="A135" s="24" t="s">
        <v>293</v>
      </c>
      <c r="B135" s="63" t="s">
        <v>134</v>
      </c>
      <c r="C135" s="26" t="s">
        <v>294</v>
      </c>
      <c r="D135" s="27">
        <v>24352300</v>
      </c>
      <c r="E135" s="64">
        <v>23768008.600000001</v>
      </c>
      <c r="F135" s="65">
        <f t="shared" si="17"/>
        <v>584291.39999999851</v>
      </c>
    </row>
    <row r="136" spans="1:6" ht="78.75" x14ac:dyDescent="0.2">
      <c r="A136" s="66" t="s">
        <v>485</v>
      </c>
      <c r="B136" s="63" t="s">
        <v>134</v>
      </c>
      <c r="C136" s="26" t="s">
        <v>454</v>
      </c>
      <c r="D136" s="27">
        <f t="shared" ref="D136:E138" si="22">D137</f>
        <v>2236500</v>
      </c>
      <c r="E136" s="64">
        <f t="shared" si="22"/>
        <v>2236334.62</v>
      </c>
      <c r="F136" s="65">
        <f t="shared" si="17"/>
        <v>165.37999999988824</v>
      </c>
    </row>
    <row r="137" spans="1:6" ht="22.5" x14ac:dyDescent="0.2">
      <c r="A137" s="24" t="s">
        <v>159</v>
      </c>
      <c r="B137" s="63" t="s">
        <v>134</v>
      </c>
      <c r="C137" s="26" t="s">
        <v>455</v>
      </c>
      <c r="D137" s="27">
        <f t="shared" si="22"/>
        <v>2236500</v>
      </c>
      <c r="E137" s="64">
        <f t="shared" si="22"/>
        <v>2236334.62</v>
      </c>
      <c r="F137" s="65">
        <f t="shared" si="17"/>
        <v>165.37999999988824</v>
      </c>
    </row>
    <row r="138" spans="1:6" ht="22.5" x14ac:dyDescent="0.2">
      <c r="A138" s="24" t="s">
        <v>161</v>
      </c>
      <c r="B138" s="63" t="s">
        <v>134</v>
      </c>
      <c r="C138" s="26" t="s">
        <v>456</v>
      </c>
      <c r="D138" s="27">
        <f t="shared" si="22"/>
        <v>2236500</v>
      </c>
      <c r="E138" s="64">
        <f t="shared" si="22"/>
        <v>2236334.62</v>
      </c>
      <c r="F138" s="65">
        <f t="shared" si="17"/>
        <v>165.37999999988824</v>
      </c>
    </row>
    <row r="139" spans="1:6" x14ac:dyDescent="0.2">
      <c r="A139" s="24" t="s">
        <v>415</v>
      </c>
      <c r="B139" s="63" t="s">
        <v>134</v>
      </c>
      <c r="C139" s="26" t="s">
        <v>457</v>
      </c>
      <c r="D139" s="27">
        <v>2236500</v>
      </c>
      <c r="E139" s="64">
        <v>2236334.62</v>
      </c>
      <c r="F139" s="65">
        <f t="shared" si="17"/>
        <v>165.37999999988824</v>
      </c>
    </row>
    <row r="140" spans="1:6" x14ac:dyDescent="0.2">
      <c r="A140" s="24" t="s">
        <v>295</v>
      </c>
      <c r="B140" s="63" t="s">
        <v>134</v>
      </c>
      <c r="C140" s="26" t="s">
        <v>296</v>
      </c>
      <c r="D140" s="106">
        <v>185400</v>
      </c>
      <c r="E140" s="107">
        <f t="shared" ref="E140:E145" si="23">E141</f>
        <v>185305.11</v>
      </c>
      <c r="F140" s="65">
        <f t="shared" si="17"/>
        <v>94.89000000001397</v>
      </c>
    </row>
    <row r="141" spans="1:6" ht="33.75" x14ac:dyDescent="0.2">
      <c r="A141" s="24" t="s">
        <v>486</v>
      </c>
      <c r="B141" s="63" t="s">
        <v>134</v>
      </c>
      <c r="C141" s="26" t="s">
        <v>297</v>
      </c>
      <c r="D141" s="27">
        <v>185400</v>
      </c>
      <c r="E141" s="64">
        <f t="shared" si="23"/>
        <v>185305.11</v>
      </c>
      <c r="F141" s="65">
        <f t="shared" si="17"/>
        <v>94.89000000001397</v>
      </c>
    </row>
    <row r="142" spans="1:6" ht="22.5" x14ac:dyDescent="0.2">
      <c r="A142" s="24" t="s">
        <v>423</v>
      </c>
      <c r="B142" s="63" t="s">
        <v>134</v>
      </c>
      <c r="C142" s="26" t="s">
        <v>298</v>
      </c>
      <c r="D142" s="27">
        <v>185400</v>
      </c>
      <c r="E142" s="64">
        <f t="shared" si="23"/>
        <v>185305.11</v>
      </c>
      <c r="F142" s="65">
        <f t="shared" si="17"/>
        <v>94.89000000001397</v>
      </c>
    </row>
    <row r="143" spans="1:6" ht="78.75" x14ac:dyDescent="0.2">
      <c r="A143" s="66" t="s">
        <v>299</v>
      </c>
      <c r="B143" s="63" t="s">
        <v>134</v>
      </c>
      <c r="C143" s="26" t="s">
        <v>300</v>
      </c>
      <c r="D143" s="27">
        <v>185400</v>
      </c>
      <c r="E143" s="64">
        <f t="shared" si="23"/>
        <v>185305.11</v>
      </c>
      <c r="F143" s="65">
        <f t="shared" si="17"/>
        <v>94.89000000001397</v>
      </c>
    </row>
    <row r="144" spans="1:6" ht="22.5" x14ac:dyDescent="0.2">
      <c r="A144" s="24" t="s">
        <v>159</v>
      </c>
      <c r="B144" s="63" t="s">
        <v>134</v>
      </c>
      <c r="C144" s="26" t="s">
        <v>301</v>
      </c>
      <c r="D144" s="27">
        <v>185400</v>
      </c>
      <c r="E144" s="64">
        <f t="shared" si="23"/>
        <v>185305.11</v>
      </c>
      <c r="F144" s="65">
        <f t="shared" si="17"/>
        <v>94.89000000001397</v>
      </c>
    </row>
    <row r="145" spans="1:6" ht="22.5" x14ac:dyDescent="0.2">
      <c r="A145" s="24" t="s">
        <v>161</v>
      </c>
      <c r="B145" s="63" t="s">
        <v>134</v>
      </c>
      <c r="C145" s="26" t="s">
        <v>302</v>
      </c>
      <c r="D145" s="27">
        <v>185400</v>
      </c>
      <c r="E145" s="64">
        <f t="shared" si="23"/>
        <v>185305.11</v>
      </c>
      <c r="F145" s="65">
        <f t="shared" si="17"/>
        <v>94.89000000001397</v>
      </c>
    </row>
    <row r="146" spans="1:6" x14ac:dyDescent="0.2">
      <c r="A146" s="24" t="s">
        <v>415</v>
      </c>
      <c r="B146" s="63" t="s">
        <v>134</v>
      </c>
      <c r="C146" s="26" t="s">
        <v>303</v>
      </c>
      <c r="D146" s="27">
        <v>185400</v>
      </c>
      <c r="E146" s="64">
        <v>185305.11</v>
      </c>
      <c r="F146" s="65">
        <f t="shared" si="17"/>
        <v>94.89000000001397</v>
      </c>
    </row>
    <row r="147" spans="1:6" x14ac:dyDescent="0.2">
      <c r="A147" s="24" t="s">
        <v>304</v>
      </c>
      <c r="B147" s="63" t="s">
        <v>134</v>
      </c>
      <c r="C147" s="26" t="s">
        <v>305</v>
      </c>
      <c r="D147" s="27">
        <f>D148</f>
        <v>2553893.1</v>
      </c>
      <c r="E147" s="64">
        <f>E148</f>
        <v>2484028.0700000003</v>
      </c>
      <c r="F147" s="65">
        <f t="shared" si="17"/>
        <v>69865.029999999795</v>
      </c>
    </row>
    <row r="148" spans="1:6" ht="33.75" x14ac:dyDescent="0.2">
      <c r="A148" s="24" t="s">
        <v>269</v>
      </c>
      <c r="B148" s="63" t="s">
        <v>134</v>
      </c>
      <c r="C148" s="26" t="s">
        <v>306</v>
      </c>
      <c r="D148" s="106">
        <f>D149+D158</f>
        <v>2553893.1</v>
      </c>
      <c r="E148" s="106">
        <f>E149+E158</f>
        <v>2484028.0700000003</v>
      </c>
      <c r="F148" s="65">
        <f t="shared" si="17"/>
        <v>69865.029999999795</v>
      </c>
    </row>
    <row r="149" spans="1:6" ht="22.5" x14ac:dyDescent="0.2">
      <c r="A149" s="24" t="s">
        <v>428</v>
      </c>
      <c r="B149" s="63" t="s">
        <v>134</v>
      </c>
      <c r="C149" s="26" t="s">
        <v>307</v>
      </c>
      <c r="D149" s="27">
        <f>D150+D154</f>
        <v>777093.1</v>
      </c>
      <c r="E149" s="27">
        <f>E150+E154</f>
        <v>731399</v>
      </c>
      <c r="F149" s="65">
        <f t="shared" si="17"/>
        <v>45694.099999999977</v>
      </c>
    </row>
    <row r="150" spans="1:6" ht="67.5" x14ac:dyDescent="0.2">
      <c r="A150" s="24" t="s">
        <v>308</v>
      </c>
      <c r="B150" s="63" t="s">
        <v>134</v>
      </c>
      <c r="C150" s="26" t="s">
        <v>309</v>
      </c>
      <c r="D150" s="27">
        <f t="shared" ref="D150:E152" si="24">D151</f>
        <v>680000</v>
      </c>
      <c r="E150" s="64">
        <f t="shared" si="24"/>
        <v>634310.31999999995</v>
      </c>
      <c r="F150" s="65">
        <f t="shared" si="17"/>
        <v>45689.680000000051</v>
      </c>
    </row>
    <row r="151" spans="1:6" ht="22.5" x14ac:dyDescent="0.2">
      <c r="A151" s="24" t="s">
        <v>159</v>
      </c>
      <c r="B151" s="63" t="s">
        <v>134</v>
      </c>
      <c r="C151" s="26" t="s">
        <v>310</v>
      </c>
      <c r="D151" s="27">
        <f t="shared" si="24"/>
        <v>680000</v>
      </c>
      <c r="E151" s="64">
        <f t="shared" si="24"/>
        <v>634310.31999999995</v>
      </c>
      <c r="F151" s="65">
        <f t="shared" si="17"/>
        <v>45689.680000000051</v>
      </c>
    </row>
    <row r="152" spans="1:6" ht="22.5" x14ac:dyDescent="0.2">
      <c r="A152" s="24" t="s">
        <v>161</v>
      </c>
      <c r="B152" s="63" t="s">
        <v>134</v>
      </c>
      <c r="C152" s="26" t="s">
        <v>311</v>
      </c>
      <c r="D152" s="27">
        <f t="shared" si="24"/>
        <v>680000</v>
      </c>
      <c r="E152" s="64">
        <f t="shared" si="24"/>
        <v>634310.31999999995</v>
      </c>
      <c r="F152" s="65">
        <f t="shared" si="17"/>
        <v>45689.680000000051</v>
      </c>
    </row>
    <row r="153" spans="1:6" x14ac:dyDescent="0.2">
      <c r="A153" s="24" t="s">
        <v>164</v>
      </c>
      <c r="B153" s="63" t="s">
        <v>134</v>
      </c>
      <c r="C153" s="26" t="s">
        <v>312</v>
      </c>
      <c r="D153" s="27">
        <v>680000</v>
      </c>
      <c r="E153" s="64">
        <v>634310.31999999995</v>
      </c>
      <c r="F153" s="65">
        <f t="shared" si="17"/>
        <v>45689.680000000051</v>
      </c>
    </row>
    <row r="154" spans="1:6" ht="67.5" x14ac:dyDescent="0.2">
      <c r="A154" s="66" t="s">
        <v>313</v>
      </c>
      <c r="B154" s="63" t="s">
        <v>134</v>
      </c>
      <c r="C154" s="26" t="s">
        <v>314</v>
      </c>
      <c r="D154" s="27">
        <f t="shared" ref="D154:E156" si="25">D155</f>
        <v>97093.1</v>
      </c>
      <c r="E154" s="64">
        <f t="shared" si="25"/>
        <v>97088.68</v>
      </c>
      <c r="F154" s="65">
        <f t="shared" ref="F154:F185" si="26">IF(OR(D154="-",IF(E154="-",0,E154)&gt;=IF(D154="-",0,D154)),"-",IF(D154="-",0,D154)-IF(E154="-",0,E154))</f>
        <v>4.4200000000128057</v>
      </c>
    </row>
    <row r="155" spans="1:6" ht="22.5" x14ac:dyDescent="0.2">
      <c r="A155" s="24" t="s">
        <v>159</v>
      </c>
      <c r="B155" s="63" t="s">
        <v>134</v>
      </c>
      <c r="C155" s="26" t="s">
        <v>315</v>
      </c>
      <c r="D155" s="27">
        <f t="shared" si="25"/>
        <v>97093.1</v>
      </c>
      <c r="E155" s="64">
        <f t="shared" si="25"/>
        <v>97088.68</v>
      </c>
      <c r="F155" s="65">
        <f t="shared" si="26"/>
        <v>4.4200000000128057</v>
      </c>
    </row>
    <row r="156" spans="1:6" ht="22.5" x14ac:dyDescent="0.2">
      <c r="A156" s="24" t="s">
        <v>161</v>
      </c>
      <c r="B156" s="63" t="s">
        <v>134</v>
      </c>
      <c r="C156" s="26" t="s">
        <v>316</v>
      </c>
      <c r="D156" s="27">
        <f t="shared" si="25"/>
        <v>97093.1</v>
      </c>
      <c r="E156" s="64">
        <f t="shared" si="25"/>
        <v>97088.68</v>
      </c>
      <c r="F156" s="65">
        <f t="shared" si="26"/>
        <v>4.4200000000128057</v>
      </c>
    </row>
    <row r="157" spans="1:6" x14ac:dyDescent="0.2">
      <c r="A157" s="24" t="s">
        <v>415</v>
      </c>
      <c r="B157" s="63" t="s">
        <v>134</v>
      </c>
      <c r="C157" s="26" t="s">
        <v>317</v>
      </c>
      <c r="D157" s="27">
        <v>97093.1</v>
      </c>
      <c r="E157" s="64">
        <v>97088.68</v>
      </c>
      <c r="F157" s="65">
        <f t="shared" si="26"/>
        <v>4.4200000000128057</v>
      </c>
    </row>
    <row r="158" spans="1:6" ht="22.5" x14ac:dyDescent="0.2">
      <c r="A158" s="24" t="s">
        <v>429</v>
      </c>
      <c r="B158" s="63" t="s">
        <v>134</v>
      </c>
      <c r="C158" s="26" t="s">
        <v>318</v>
      </c>
      <c r="D158" s="27">
        <f t="shared" ref="D158:E161" si="27">D159</f>
        <v>1776800</v>
      </c>
      <c r="E158" s="64">
        <f t="shared" si="27"/>
        <v>1752629.07</v>
      </c>
      <c r="F158" s="65">
        <f t="shared" si="26"/>
        <v>24170.929999999935</v>
      </c>
    </row>
    <row r="159" spans="1:6" ht="78.75" x14ac:dyDescent="0.2">
      <c r="A159" s="66" t="s">
        <v>319</v>
      </c>
      <c r="B159" s="63" t="s">
        <v>134</v>
      </c>
      <c r="C159" s="26" t="s">
        <v>320</v>
      </c>
      <c r="D159" s="27">
        <f t="shared" si="27"/>
        <v>1776800</v>
      </c>
      <c r="E159" s="64">
        <f t="shared" si="27"/>
        <v>1752629.07</v>
      </c>
      <c r="F159" s="65">
        <f t="shared" si="26"/>
        <v>24170.929999999935</v>
      </c>
    </row>
    <row r="160" spans="1:6" ht="22.5" x14ac:dyDescent="0.2">
      <c r="A160" s="24" t="s">
        <v>159</v>
      </c>
      <c r="B160" s="63" t="s">
        <v>134</v>
      </c>
      <c r="C160" s="26" t="s">
        <v>321</v>
      </c>
      <c r="D160" s="27">
        <f t="shared" si="27"/>
        <v>1776800</v>
      </c>
      <c r="E160" s="64">
        <f t="shared" si="27"/>
        <v>1752629.07</v>
      </c>
      <c r="F160" s="65">
        <f t="shared" si="26"/>
        <v>24170.929999999935</v>
      </c>
    </row>
    <row r="161" spans="1:6" ht="22.5" x14ac:dyDescent="0.2">
      <c r="A161" s="24" t="s">
        <v>161</v>
      </c>
      <c r="B161" s="63" t="s">
        <v>134</v>
      </c>
      <c r="C161" s="26" t="s">
        <v>322</v>
      </c>
      <c r="D161" s="27">
        <f t="shared" si="27"/>
        <v>1776800</v>
      </c>
      <c r="E161" s="64">
        <f t="shared" si="27"/>
        <v>1752629.07</v>
      </c>
      <c r="F161" s="65">
        <f t="shared" si="26"/>
        <v>24170.929999999935</v>
      </c>
    </row>
    <row r="162" spans="1:6" x14ac:dyDescent="0.2">
      <c r="A162" s="24" t="s">
        <v>415</v>
      </c>
      <c r="B162" s="63" t="s">
        <v>134</v>
      </c>
      <c r="C162" s="26" t="s">
        <v>323</v>
      </c>
      <c r="D162" s="27">
        <v>1776800</v>
      </c>
      <c r="E162" s="64">
        <v>1752629.07</v>
      </c>
      <c r="F162" s="65">
        <f t="shared" si="26"/>
        <v>24170.929999999935</v>
      </c>
    </row>
    <row r="163" spans="1:6" hidden="1" x14ac:dyDescent="0.2">
      <c r="A163" s="24" t="s">
        <v>324</v>
      </c>
      <c r="B163" s="63" t="s">
        <v>134</v>
      </c>
      <c r="C163" s="26" t="s">
        <v>325</v>
      </c>
      <c r="D163" s="27"/>
      <c r="E163" s="64"/>
      <c r="F163" s="65" t="str">
        <f t="shared" si="26"/>
        <v>-</v>
      </c>
    </row>
    <row r="164" spans="1:6" ht="22.5" hidden="1" x14ac:dyDescent="0.2">
      <c r="A164" s="24" t="s">
        <v>326</v>
      </c>
      <c r="B164" s="63" t="s">
        <v>134</v>
      </c>
      <c r="C164" s="26" t="s">
        <v>327</v>
      </c>
      <c r="D164" s="27"/>
      <c r="E164" s="64"/>
      <c r="F164" s="65" t="str">
        <f t="shared" si="26"/>
        <v>-</v>
      </c>
    </row>
    <row r="165" spans="1:6" ht="22.5" hidden="1" x14ac:dyDescent="0.2">
      <c r="A165" s="24" t="s">
        <v>209</v>
      </c>
      <c r="B165" s="63" t="s">
        <v>134</v>
      </c>
      <c r="C165" s="26" t="s">
        <v>328</v>
      </c>
      <c r="D165" s="27"/>
      <c r="E165" s="64"/>
      <c r="F165" s="65" t="str">
        <f t="shared" si="26"/>
        <v>-</v>
      </c>
    </row>
    <row r="166" spans="1:6" ht="33.75" hidden="1" x14ac:dyDescent="0.2">
      <c r="A166" s="24" t="s">
        <v>430</v>
      </c>
      <c r="B166" s="63" t="s">
        <v>134</v>
      </c>
      <c r="C166" s="26" t="s">
        <v>329</v>
      </c>
      <c r="D166" s="27"/>
      <c r="E166" s="64"/>
      <c r="F166" s="65" t="str">
        <f t="shared" si="26"/>
        <v>-</v>
      </c>
    </row>
    <row r="167" spans="1:6" ht="67.5" hidden="1" x14ac:dyDescent="0.2">
      <c r="A167" s="66" t="s">
        <v>330</v>
      </c>
      <c r="B167" s="63" t="s">
        <v>134</v>
      </c>
      <c r="C167" s="26" t="s">
        <v>331</v>
      </c>
      <c r="D167" s="27"/>
      <c r="E167" s="64"/>
      <c r="F167" s="65" t="str">
        <f t="shared" si="26"/>
        <v>-</v>
      </c>
    </row>
    <row r="168" spans="1:6" ht="22.5" hidden="1" x14ac:dyDescent="0.2">
      <c r="A168" s="24" t="s">
        <v>159</v>
      </c>
      <c r="B168" s="63" t="s">
        <v>134</v>
      </c>
      <c r="C168" s="26" t="s">
        <v>332</v>
      </c>
      <c r="D168" s="27"/>
      <c r="E168" s="64"/>
      <c r="F168" s="65" t="str">
        <f t="shared" si="26"/>
        <v>-</v>
      </c>
    </row>
    <row r="169" spans="1:6" ht="22.5" hidden="1" x14ac:dyDescent="0.2">
      <c r="A169" s="24" t="s">
        <v>161</v>
      </c>
      <c r="B169" s="63" t="s">
        <v>134</v>
      </c>
      <c r="C169" s="26" t="s">
        <v>333</v>
      </c>
      <c r="D169" s="27"/>
      <c r="E169" s="64"/>
      <c r="F169" s="65" t="str">
        <f t="shared" si="26"/>
        <v>-</v>
      </c>
    </row>
    <row r="170" spans="1:6" hidden="1" x14ac:dyDescent="0.2">
      <c r="A170" s="24" t="s">
        <v>415</v>
      </c>
      <c r="B170" s="63" t="s">
        <v>134</v>
      </c>
      <c r="C170" s="26" t="s">
        <v>334</v>
      </c>
      <c r="D170" s="27"/>
      <c r="E170" s="64"/>
      <c r="F170" s="65" t="str">
        <f t="shared" si="26"/>
        <v>-</v>
      </c>
    </row>
    <row r="171" spans="1:6" x14ac:dyDescent="0.2">
      <c r="A171" s="24" t="s">
        <v>335</v>
      </c>
      <c r="B171" s="63" t="s">
        <v>134</v>
      </c>
      <c r="C171" s="26" t="s">
        <v>336</v>
      </c>
      <c r="D171" s="27">
        <f t="shared" ref="D171:D177" si="28">D172</f>
        <v>2680400</v>
      </c>
      <c r="E171" s="64">
        <f t="shared" ref="E171:E177" si="29">E172</f>
        <v>2680400</v>
      </c>
      <c r="F171" s="65" t="str">
        <f t="shared" si="26"/>
        <v>-</v>
      </c>
    </row>
    <row r="172" spans="1:6" x14ac:dyDescent="0.2">
      <c r="A172" s="24" t="s">
        <v>337</v>
      </c>
      <c r="B172" s="63" t="s">
        <v>134</v>
      </c>
      <c r="C172" s="26" t="s">
        <v>338</v>
      </c>
      <c r="D172" s="27">
        <f t="shared" si="28"/>
        <v>2680400</v>
      </c>
      <c r="E172" s="64">
        <f t="shared" si="29"/>
        <v>2680400</v>
      </c>
      <c r="F172" s="65" t="str">
        <f t="shared" si="26"/>
        <v>-</v>
      </c>
    </row>
    <row r="173" spans="1:6" ht="33.75" x14ac:dyDescent="0.2">
      <c r="A173" s="24" t="s">
        <v>339</v>
      </c>
      <c r="B173" s="63" t="s">
        <v>134</v>
      </c>
      <c r="C173" s="26" t="s">
        <v>340</v>
      </c>
      <c r="D173" s="27">
        <f t="shared" si="28"/>
        <v>2680400</v>
      </c>
      <c r="E173" s="64">
        <f t="shared" si="29"/>
        <v>2680400</v>
      </c>
      <c r="F173" s="65" t="str">
        <f t="shared" si="26"/>
        <v>-</v>
      </c>
    </row>
    <row r="174" spans="1:6" x14ac:dyDescent="0.2">
      <c r="A174" s="24" t="s">
        <v>431</v>
      </c>
      <c r="B174" s="63" t="s">
        <v>134</v>
      </c>
      <c r="C174" s="26" t="s">
        <v>341</v>
      </c>
      <c r="D174" s="27">
        <f t="shared" si="28"/>
        <v>2680400</v>
      </c>
      <c r="E174" s="64">
        <f t="shared" si="29"/>
        <v>2680400</v>
      </c>
      <c r="F174" s="65" t="str">
        <f t="shared" si="26"/>
        <v>-</v>
      </c>
    </row>
    <row r="175" spans="1:6" ht="67.5" x14ac:dyDescent="0.2">
      <c r="A175" s="66" t="s">
        <v>342</v>
      </c>
      <c r="B175" s="63" t="s">
        <v>134</v>
      </c>
      <c r="C175" s="26" t="s">
        <v>343</v>
      </c>
      <c r="D175" s="27">
        <f t="shared" si="28"/>
        <v>2680400</v>
      </c>
      <c r="E175" s="64">
        <f t="shared" si="29"/>
        <v>2680400</v>
      </c>
      <c r="F175" s="65" t="str">
        <f t="shared" si="26"/>
        <v>-</v>
      </c>
    </row>
    <row r="176" spans="1:6" ht="22.5" x14ac:dyDescent="0.2">
      <c r="A176" s="24" t="s">
        <v>344</v>
      </c>
      <c r="B176" s="63" t="s">
        <v>134</v>
      </c>
      <c r="C176" s="26" t="s">
        <v>345</v>
      </c>
      <c r="D176" s="27">
        <f t="shared" si="28"/>
        <v>2680400</v>
      </c>
      <c r="E176" s="64">
        <f t="shared" si="29"/>
        <v>2680400</v>
      </c>
      <c r="F176" s="65" t="str">
        <f t="shared" si="26"/>
        <v>-</v>
      </c>
    </row>
    <row r="177" spans="1:6" x14ac:dyDescent="0.2">
      <c r="A177" s="24" t="s">
        <v>346</v>
      </c>
      <c r="B177" s="63" t="s">
        <v>134</v>
      </c>
      <c r="C177" s="26" t="s">
        <v>347</v>
      </c>
      <c r="D177" s="27">
        <f t="shared" si="28"/>
        <v>2680400</v>
      </c>
      <c r="E177" s="64">
        <f t="shared" si="29"/>
        <v>2680400</v>
      </c>
      <c r="F177" s="65" t="str">
        <f t="shared" si="26"/>
        <v>-</v>
      </c>
    </row>
    <row r="178" spans="1:6" ht="45" x14ac:dyDescent="0.2">
      <c r="A178" s="24" t="s">
        <v>348</v>
      </c>
      <c r="B178" s="63" t="s">
        <v>134</v>
      </c>
      <c r="C178" s="26" t="s">
        <v>349</v>
      </c>
      <c r="D178" s="27">
        <v>2680400</v>
      </c>
      <c r="E178" s="64">
        <v>2680400</v>
      </c>
      <c r="F178" s="65" t="str">
        <f t="shared" si="26"/>
        <v>-</v>
      </c>
    </row>
    <row r="179" spans="1:6" x14ac:dyDescent="0.2">
      <c r="A179" s="24" t="s">
        <v>350</v>
      </c>
      <c r="B179" s="63" t="s">
        <v>134</v>
      </c>
      <c r="C179" s="26" t="s">
        <v>351</v>
      </c>
      <c r="D179" s="27">
        <f t="shared" ref="D179:D185" si="30">D180</f>
        <v>97700</v>
      </c>
      <c r="E179" s="64">
        <f t="shared" ref="E179:E192" si="31">E180</f>
        <v>97618.559999999998</v>
      </c>
      <c r="F179" s="65">
        <f t="shared" si="26"/>
        <v>81.440000000002328</v>
      </c>
    </row>
    <row r="180" spans="1:6" x14ac:dyDescent="0.2">
      <c r="A180" s="24" t="s">
        <v>352</v>
      </c>
      <c r="B180" s="63" t="s">
        <v>134</v>
      </c>
      <c r="C180" s="26" t="s">
        <v>353</v>
      </c>
      <c r="D180" s="27">
        <f t="shared" si="30"/>
        <v>97700</v>
      </c>
      <c r="E180" s="64">
        <f t="shared" si="31"/>
        <v>97618.559999999998</v>
      </c>
      <c r="F180" s="65">
        <f t="shared" si="26"/>
        <v>81.440000000002328</v>
      </c>
    </row>
    <row r="181" spans="1:6" ht="22.5" x14ac:dyDescent="0.2">
      <c r="A181" s="24" t="s">
        <v>209</v>
      </c>
      <c r="B181" s="63" t="s">
        <v>134</v>
      </c>
      <c r="C181" s="26" t="s">
        <v>354</v>
      </c>
      <c r="D181" s="27">
        <f t="shared" si="30"/>
        <v>97700</v>
      </c>
      <c r="E181" s="64">
        <f t="shared" si="31"/>
        <v>97618.559999999998</v>
      </c>
      <c r="F181" s="65">
        <f t="shared" si="26"/>
        <v>81.440000000002328</v>
      </c>
    </row>
    <row r="182" spans="1:6" ht="56.25" x14ac:dyDescent="0.2">
      <c r="A182" s="24" t="s">
        <v>438</v>
      </c>
      <c r="B182" s="63" t="s">
        <v>134</v>
      </c>
      <c r="C182" s="26" t="s">
        <v>355</v>
      </c>
      <c r="D182" s="27">
        <f t="shared" si="30"/>
        <v>97700</v>
      </c>
      <c r="E182" s="64">
        <f t="shared" si="31"/>
        <v>97618.559999999998</v>
      </c>
      <c r="F182" s="65">
        <f t="shared" si="26"/>
        <v>81.440000000002328</v>
      </c>
    </row>
    <row r="183" spans="1:6" ht="100.5" customHeight="1" x14ac:dyDescent="0.2">
      <c r="A183" s="66" t="s">
        <v>439</v>
      </c>
      <c r="B183" s="63" t="s">
        <v>134</v>
      </c>
      <c r="C183" s="26" t="s">
        <v>356</v>
      </c>
      <c r="D183" s="27">
        <f t="shared" si="30"/>
        <v>97700</v>
      </c>
      <c r="E183" s="64">
        <f t="shared" si="31"/>
        <v>97618.559999999998</v>
      </c>
      <c r="F183" s="65">
        <f t="shared" si="26"/>
        <v>81.440000000002328</v>
      </c>
    </row>
    <row r="184" spans="1:6" x14ac:dyDescent="0.2">
      <c r="A184" s="24" t="s">
        <v>357</v>
      </c>
      <c r="B184" s="63" t="s">
        <v>134</v>
      </c>
      <c r="C184" s="26" t="s">
        <v>358</v>
      </c>
      <c r="D184" s="27">
        <f t="shared" si="30"/>
        <v>97700</v>
      </c>
      <c r="E184" s="64">
        <f t="shared" si="31"/>
        <v>97618.559999999998</v>
      </c>
      <c r="F184" s="65">
        <f t="shared" si="26"/>
        <v>81.440000000002328</v>
      </c>
    </row>
    <row r="185" spans="1:6" x14ac:dyDescent="0.2">
      <c r="A185" s="24" t="s">
        <v>359</v>
      </c>
      <c r="B185" s="63" t="s">
        <v>134</v>
      </c>
      <c r="C185" s="26" t="s">
        <v>360</v>
      </c>
      <c r="D185" s="27">
        <f t="shared" si="30"/>
        <v>97700</v>
      </c>
      <c r="E185" s="64">
        <f t="shared" si="31"/>
        <v>97618.559999999998</v>
      </c>
      <c r="F185" s="65">
        <f t="shared" si="26"/>
        <v>81.440000000002328</v>
      </c>
    </row>
    <row r="186" spans="1:6" x14ac:dyDescent="0.2">
      <c r="A186" s="24" t="s">
        <v>361</v>
      </c>
      <c r="B186" s="63" t="s">
        <v>134</v>
      </c>
      <c r="C186" s="26" t="s">
        <v>362</v>
      </c>
      <c r="D186" s="27">
        <v>97700</v>
      </c>
      <c r="E186" s="64">
        <v>97618.559999999998</v>
      </c>
      <c r="F186" s="65">
        <f t="shared" ref="F186:F193" si="32">IF(OR(D186="-",IF(E186="-",0,E186)&gt;=IF(D186="-",0,D186)),"-",IF(D186="-",0,D186)-IF(E186="-",0,E186))</f>
        <v>81.440000000002328</v>
      </c>
    </row>
    <row r="187" spans="1:6" ht="22.5" x14ac:dyDescent="0.2">
      <c r="A187" s="24" t="s">
        <v>489</v>
      </c>
      <c r="B187" s="63" t="s">
        <v>134</v>
      </c>
      <c r="C187" s="26" t="s">
        <v>462</v>
      </c>
      <c r="D187" s="27">
        <f>D188</f>
        <v>906.9</v>
      </c>
      <c r="E187" s="64">
        <f t="shared" si="31"/>
        <v>906.9</v>
      </c>
      <c r="F187" s="65" t="str">
        <f t="shared" si="32"/>
        <v>-</v>
      </c>
    </row>
    <row r="188" spans="1:6" ht="22.5" x14ac:dyDescent="0.2">
      <c r="A188" s="24" t="s">
        <v>490</v>
      </c>
      <c r="B188" s="63" t="s">
        <v>134</v>
      </c>
      <c r="C188" s="26" t="s">
        <v>463</v>
      </c>
      <c r="D188" s="27">
        <f>D189</f>
        <v>906.9</v>
      </c>
      <c r="E188" s="64">
        <f t="shared" si="31"/>
        <v>906.9</v>
      </c>
      <c r="F188" s="65" t="str">
        <f t="shared" si="32"/>
        <v>-</v>
      </c>
    </row>
    <row r="189" spans="1:6" ht="22.5" x14ac:dyDescent="0.2">
      <c r="A189" s="24" t="s">
        <v>166</v>
      </c>
      <c r="B189" s="63" t="s">
        <v>134</v>
      </c>
      <c r="C189" s="26" t="s">
        <v>464</v>
      </c>
      <c r="D189" s="27">
        <f>D191</f>
        <v>906.9</v>
      </c>
      <c r="E189" s="64">
        <f>E191</f>
        <v>906.9</v>
      </c>
      <c r="F189" s="65" t="str">
        <f t="shared" si="32"/>
        <v>-</v>
      </c>
    </row>
    <row r="190" spans="1:6" ht="22.5" x14ac:dyDescent="0.2">
      <c r="A190" s="24" t="s">
        <v>461</v>
      </c>
      <c r="B190" s="63" t="s">
        <v>134</v>
      </c>
      <c r="C190" s="26" t="s">
        <v>465</v>
      </c>
      <c r="D190" s="27">
        <f>D192</f>
        <v>906.9</v>
      </c>
      <c r="E190" s="64">
        <f>E192</f>
        <v>906.9</v>
      </c>
      <c r="F190" s="65" t="str">
        <f t="shared" ref="F190" si="33">IF(OR(D190="-",IF(E190="-",0,E190)&gt;=IF(D190="-",0,D190)),"-",IF(D190="-",0,D190)-IF(E190="-",0,E190))</f>
        <v>-</v>
      </c>
    </row>
    <row r="191" spans="1:6" ht="45" x14ac:dyDescent="0.2">
      <c r="A191" s="24" t="s">
        <v>458</v>
      </c>
      <c r="B191" s="63" t="s">
        <v>134</v>
      </c>
      <c r="C191" s="26" t="s">
        <v>466</v>
      </c>
      <c r="D191" s="27">
        <f>D192</f>
        <v>906.9</v>
      </c>
      <c r="E191" s="64">
        <f t="shared" si="31"/>
        <v>906.9</v>
      </c>
      <c r="F191" s="65" t="str">
        <f t="shared" si="32"/>
        <v>-</v>
      </c>
    </row>
    <row r="192" spans="1:6" x14ac:dyDescent="0.2">
      <c r="A192" s="66" t="s">
        <v>459</v>
      </c>
      <c r="B192" s="63" t="s">
        <v>134</v>
      </c>
      <c r="C192" s="26" t="s">
        <v>467</v>
      </c>
      <c r="D192" s="27">
        <f>D193</f>
        <v>906.9</v>
      </c>
      <c r="E192" s="64">
        <f t="shared" si="31"/>
        <v>906.9</v>
      </c>
      <c r="F192" s="65" t="str">
        <f t="shared" si="32"/>
        <v>-</v>
      </c>
    </row>
    <row r="193" spans="1:6" x14ac:dyDescent="0.2">
      <c r="A193" s="24" t="s">
        <v>460</v>
      </c>
      <c r="B193" s="63" t="s">
        <v>134</v>
      </c>
      <c r="C193" s="26" t="s">
        <v>468</v>
      </c>
      <c r="D193" s="27">
        <v>906.9</v>
      </c>
      <c r="E193" s="64">
        <v>906.9</v>
      </c>
      <c r="F193" s="65" t="str">
        <f t="shared" si="32"/>
        <v>-</v>
      </c>
    </row>
    <row r="194" spans="1:6" ht="9" customHeight="1" x14ac:dyDescent="0.2">
      <c r="A194" s="67"/>
      <c r="B194" s="68"/>
      <c r="C194" s="69"/>
      <c r="D194" s="70"/>
      <c r="E194" s="68"/>
      <c r="F194" s="68"/>
    </row>
    <row r="195" spans="1:6" ht="13.5" customHeight="1" x14ac:dyDescent="0.2">
      <c r="A195" s="71" t="s">
        <v>363</v>
      </c>
      <c r="B195" s="72" t="s">
        <v>364</v>
      </c>
      <c r="C195" s="73" t="s">
        <v>135</v>
      </c>
      <c r="D195" s="74" t="s">
        <v>42</v>
      </c>
      <c r="E195" s="74">
        <v>243817.17</v>
      </c>
      <c r="F195" s="75" t="s">
        <v>365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F28:F29 E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  <rowBreaks count="1" manualBreakCount="1">
    <brk id="5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topLeftCell="A2" zoomScaleNormal="100" workbookViewId="0">
      <selection activeCell="C10" sqref="C10"/>
    </sheetView>
  </sheetViews>
  <sheetFormatPr defaultRowHeight="12.75" x14ac:dyDescent="0.2"/>
  <cols>
    <col min="1" max="1" width="33.140625" style="76" customWidth="1"/>
    <col min="2" max="2" width="6.28515625" style="76" customWidth="1"/>
    <col min="3" max="3" width="21.7109375" style="76" customWidth="1"/>
    <col min="4" max="4" width="15.7109375" style="76" customWidth="1"/>
    <col min="5" max="5" width="18.140625" style="76" customWidth="1"/>
    <col min="6" max="6" width="15.5703125" style="76" customWidth="1"/>
    <col min="7" max="16384" width="9.140625" style="76"/>
  </cols>
  <sheetData>
    <row r="1" spans="1:6" x14ac:dyDescent="0.2">
      <c r="A1" s="178" t="s">
        <v>366</v>
      </c>
      <c r="B1" s="178"/>
      <c r="C1" s="178"/>
      <c r="D1" s="178"/>
      <c r="E1" s="178"/>
      <c r="F1" s="178"/>
    </row>
    <row r="2" spans="1:6" ht="15" x14ac:dyDescent="0.25">
      <c r="A2" s="179" t="s">
        <v>367</v>
      </c>
      <c r="B2" s="179"/>
      <c r="C2" s="179"/>
      <c r="D2" s="179"/>
      <c r="E2" s="179"/>
      <c r="F2" s="179"/>
    </row>
    <row r="3" spans="1:6" x14ac:dyDescent="0.2">
      <c r="A3" s="105"/>
      <c r="B3" s="104"/>
      <c r="C3" s="102"/>
      <c r="D3" s="103"/>
      <c r="E3" s="103"/>
      <c r="F3" s="102"/>
    </row>
    <row r="4" spans="1:6" ht="63.75" x14ac:dyDescent="0.2">
      <c r="A4" s="188" t="s">
        <v>493</v>
      </c>
      <c r="B4" s="186" t="s">
        <v>21</v>
      </c>
      <c r="C4" s="187" t="s">
        <v>494</v>
      </c>
      <c r="D4" s="186" t="s">
        <v>23</v>
      </c>
      <c r="E4" s="189" t="s">
        <v>24</v>
      </c>
      <c r="F4" s="187" t="s">
        <v>25</v>
      </c>
    </row>
    <row r="5" spans="1:6" customFormat="1" ht="13.5" thickBot="1" x14ac:dyDescent="0.25">
      <c r="A5" s="180">
        <v>1</v>
      </c>
      <c r="B5" s="181">
        <v>2</v>
      </c>
      <c r="C5" s="182">
        <v>3</v>
      </c>
      <c r="D5" s="183" t="s">
        <v>26</v>
      </c>
      <c r="E5" s="184" t="s">
        <v>27</v>
      </c>
      <c r="F5" s="185" t="s">
        <v>28</v>
      </c>
    </row>
    <row r="6" spans="1:6" customFormat="1" ht="24" customHeight="1" x14ac:dyDescent="0.2">
      <c r="A6" s="101" t="s">
        <v>368</v>
      </c>
      <c r="B6" s="100">
        <v>500</v>
      </c>
      <c r="C6" s="99" t="s">
        <v>414</v>
      </c>
      <c r="D6" s="129" t="s">
        <v>42</v>
      </c>
      <c r="E6" s="130">
        <f>E15</f>
        <v>-243817.17000000179</v>
      </c>
      <c r="F6" s="126">
        <f>F15</f>
        <v>-243817.17000000179</v>
      </c>
    </row>
    <row r="7" spans="1:6" customFormat="1" ht="23.25" customHeight="1" x14ac:dyDescent="0.2">
      <c r="A7" s="114" t="s">
        <v>469</v>
      </c>
      <c r="B7" s="115" t="s">
        <v>470</v>
      </c>
      <c r="C7" s="99" t="s">
        <v>413</v>
      </c>
      <c r="D7" s="131" t="s">
        <v>42</v>
      </c>
      <c r="E7" s="132" t="s">
        <v>42</v>
      </c>
      <c r="F7" s="133" t="s">
        <v>42</v>
      </c>
    </row>
    <row r="8" spans="1:6" customFormat="1" x14ac:dyDescent="0.2">
      <c r="A8" s="98" t="s">
        <v>369</v>
      </c>
      <c r="B8" s="97"/>
      <c r="C8" s="96"/>
      <c r="D8" s="134" t="s">
        <v>42</v>
      </c>
      <c r="E8" s="135" t="s">
        <v>42</v>
      </c>
      <c r="F8" s="136" t="s">
        <v>42</v>
      </c>
    </row>
    <row r="9" spans="1:6" customFormat="1" ht="24" customHeight="1" x14ac:dyDescent="0.2">
      <c r="A9" s="116" t="s">
        <v>471</v>
      </c>
      <c r="B9" s="115" t="s">
        <v>470</v>
      </c>
      <c r="C9" s="117" t="s">
        <v>472</v>
      </c>
      <c r="D9" s="137" t="s">
        <v>42</v>
      </c>
      <c r="E9" s="138" t="s">
        <v>42</v>
      </c>
      <c r="F9" s="133" t="s">
        <v>42</v>
      </c>
    </row>
    <row r="10" spans="1:6" customFormat="1" ht="25.5" customHeight="1" x14ac:dyDescent="0.2">
      <c r="A10" s="116" t="s">
        <v>473</v>
      </c>
      <c r="B10" s="118" t="s">
        <v>470</v>
      </c>
      <c r="C10" s="117" t="s">
        <v>474</v>
      </c>
      <c r="D10" s="139" t="s">
        <v>42</v>
      </c>
      <c r="E10" s="140" t="str">
        <f>E7</f>
        <v>-</v>
      </c>
      <c r="F10" s="141" t="s">
        <v>42</v>
      </c>
    </row>
    <row r="11" spans="1:6" customFormat="1" ht="35.25" customHeight="1" x14ac:dyDescent="0.2">
      <c r="A11" s="92" t="s">
        <v>475</v>
      </c>
      <c r="B11" s="118" t="s">
        <v>470</v>
      </c>
      <c r="C11" s="117" t="s">
        <v>476</v>
      </c>
      <c r="D11" s="139">
        <f>D12</f>
        <v>2930200</v>
      </c>
      <c r="E11" s="142">
        <f>D11</f>
        <v>2930200</v>
      </c>
      <c r="F11" s="141" t="s">
        <v>42</v>
      </c>
    </row>
    <row r="12" spans="1:6" customFormat="1" ht="45" customHeight="1" x14ac:dyDescent="0.2">
      <c r="A12" s="84" t="s">
        <v>477</v>
      </c>
      <c r="B12" s="118" t="s">
        <v>470</v>
      </c>
      <c r="C12" s="117" t="s">
        <v>478</v>
      </c>
      <c r="D12" s="139">
        <v>2930200</v>
      </c>
      <c r="E12" s="142">
        <f>D12</f>
        <v>2930200</v>
      </c>
      <c r="F12" s="141"/>
    </row>
    <row r="13" spans="1:6" customFormat="1" ht="34.5" customHeight="1" x14ac:dyDescent="0.2">
      <c r="A13" s="84" t="s">
        <v>479</v>
      </c>
      <c r="B13" s="118" t="s">
        <v>470</v>
      </c>
      <c r="C13" s="117" t="s">
        <v>480</v>
      </c>
      <c r="D13" s="139">
        <v>-2930200</v>
      </c>
      <c r="E13" s="142">
        <f>D13</f>
        <v>-2930200</v>
      </c>
      <c r="F13" s="141"/>
    </row>
    <row r="14" spans="1:6" customFormat="1" ht="34.5" customHeight="1" x14ac:dyDescent="0.2">
      <c r="A14" s="84" t="s">
        <v>481</v>
      </c>
      <c r="B14" s="119" t="s">
        <v>470</v>
      </c>
      <c r="C14" s="117" t="s">
        <v>482</v>
      </c>
      <c r="D14" s="143">
        <v>-2930200</v>
      </c>
      <c r="E14" s="144">
        <f>D14</f>
        <v>-2930200</v>
      </c>
      <c r="F14" s="120"/>
    </row>
    <row r="15" spans="1:6" customFormat="1" ht="15.75" customHeight="1" x14ac:dyDescent="0.2">
      <c r="A15" s="93" t="s">
        <v>370</v>
      </c>
      <c r="B15" s="95" t="s">
        <v>371</v>
      </c>
      <c r="C15" s="94" t="s">
        <v>413</v>
      </c>
      <c r="D15" s="145">
        <v>0</v>
      </c>
      <c r="E15" s="145">
        <f>E16+E21</f>
        <v>-243817.17000000179</v>
      </c>
      <c r="F15" s="146">
        <f>E15</f>
        <v>-243817.17000000179</v>
      </c>
    </row>
    <row r="16" spans="1:6" customFormat="1" ht="18" customHeight="1" x14ac:dyDescent="0.2">
      <c r="A16" s="93" t="s">
        <v>412</v>
      </c>
      <c r="B16" s="88" t="s">
        <v>372</v>
      </c>
      <c r="C16" s="87" t="s">
        <v>411</v>
      </c>
      <c r="D16" s="130">
        <f t="shared" ref="D16:E19" si="0">D17</f>
        <v>-53907000</v>
      </c>
      <c r="E16" s="147">
        <f t="shared" si="0"/>
        <v>-45398804.520000003</v>
      </c>
      <c r="F16" s="126" t="s">
        <v>414</v>
      </c>
    </row>
    <row r="17" spans="1:10" customFormat="1" ht="16.5" customHeight="1" x14ac:dyDescent="0.2">
      <c r="A17" s="92" t="s">
        <v>410</v>
      </c>
      <c r="B17" s="91" t="s">
        <v>372</v>
      </c>
      <c r="C17" s="85" t="s">
        <v>409</v>
      </c>
      <c r="D17" s="148">
        <f t="shared" si="0"/>
        <v>-53907000</v>
      </c>
      <c r="E17" s="149">
        <f t="shared" si="0"/>
        <v>-45398804.520000003</v>
      </c>
      <c r="F17" s="120" t="s">
        <v>414</v>
      </c>
    </row>
    <row r="18" spans="1:10" customFormat="1" ht="24.75" customHeight="1" x14ac:dyDescent="0.2">
      <c r="A18" s="84" t="s">
        <v>408</v>
      </c>
      <c r="B18" s="91" t="s">
        <v>372</v>
      </c>
      <c r="C18" s="85" t="s">
        <v>407</v>
      </c>
      <c r="D18" s="148">
        <f t="shared" si="0"/>
        <v>-53907000</v>
      </c>
      <c r="E18" s="149">
        <f t="shared" si="0"/>
        <v>-45398804.520000003</v>
      </c>
      <c r="F18" s="120" t="s">
        <v>414</v>
      </c>
    </row>
    <row r="19" spans="1:10" customFormat="1" ht="27.75" customHeight="1" x14ac:dyDescent="0.2">
      <c r="A19" s="84" t="s">
        <v>406</v>
      </c>
      <c r="B19" s="91" t="s">
        <v>372</v>
      </c>
      <c r="C19" s="85" t="s">
        <v>405</v>
      </c>
      <c r="D19" s="148">
        <f t="shared" si="0"/>
        <v>-53907000</v>
      </c>
      <c r="E19" s="149">
        <f t="shared" si="0"/>
        <v>-45398804.520000003</v>
      </c>
      <c r="F19" s="120" t="s">
        <v>414</v>
      </c>
    </row>
    <row r="20" spans="1:10" customFormat="1" ht="27" customHeight="1" x14ac:dyDescent="0.2">
      <c r="A20" s="90" t="s">
        <v>373</v>
      </c>
      <c r="B20" s="86" t="s">
        <v>372</v>
      </c>
      <c r="C20" s="85" t="s">
        <v>404</v>
      </c>
      <c r="D20" s="148">
        <v>-53907000</v>
      </c>
      <c r="E20" s="149">
        <v>-45398804.520000003</v>
      </c>
      <c r="F20" s="120" t="s">
        <v>414</v>
      </c>
    </row>
    <row r="21" spans="1:10" customFormat="1" ht="14.25" customHeight="1" x14ac:dyDescent="0.2">
      <c r="A21" s="89" t="s">
        <v>403</v>
      </c>
      <c r="B21" s="88" t="s">
        <v>374</v>
      </c>
      <c r="C21" s="87" t="s">
        <v>402</v>
      </c>
      <c r="D21" s="130">
        <v>45640500</v>
      </c>
      <c r="E21" s="147">
        <v>45154987.350000001</v>
      </c>
      <c r="F21" s="126" t="s">
        <v>414</v>
      </c>
    </row>
    <row r="22" spans="1:10" customFormat="1" ht="15.75" customHeight="1" x14ac:dyDescent="0.2">
      <c r="A22" s="84" t="s">
        <v>401</v>
      </c>
      <c r="B22" s="86" t="s">
        <v>374</v>
      </c>
      <c r="C22" s="85" t="s">
        <v>400</v>
      </c>
      <c r="D22" s="144">
        <f t="shared" ref="D22:E24" si="1">D21</f>
        <v>45640500</v>
      </c>
      <c r="E22" s="149">
        <f t="shared" si="1"/>
        <v>45154987.350000001</v>
      </c>
      <c r="F22" s="120" t="s">
        <v>414</v>
      </c>
    </row>
    <row r="23" spans="1:10" customFormat="1" ht="22.5" customHeight="1" x14ac:dyDescent="0.2">
      <c r="A23" s="84" t="s">
        <v>399</v>
      </c>
      <c r="B23" s="86" t="s">
        <v>374</v>
      </c>
      <c r="C23" s="85" t="s">
        <v>398</v>
      </c>
      <c r="D23" s="144">
        <f t="shared" si="1"/>
        <v>45640500</v>
      </c>
      <c r="E23" s="149">
        <f t="shared" si="1"/>
        <v>45154987.350000001</v>
      </c>
      <c r="F23" s="120" t="s">
        <v>414</v>
      </c>
    </row>
    <row r="24" spans="1:10" customFormat="1" ht="25.5" customHeight="1" x14ac:dyDescent="0.2">
      <c r="A24" s="84" t="s">
        <v>397</v>
      </c>
      <c r="B24" s="83" t="s">
        <v>374</v>
      </c>
      <c r="C24" s="82" t="s">
        <v>396</v>
      </c>
      <c r="D24" s="150">
        <f t="shared" si="1"/>
        <v>45640500</v>
      </c>
      <c r="E24" s="149">
        <f t="shared" si="1"/>
        <v>45154987.350000001</v>
      </c>
      <c r="F24" s="127" t="s">
        <v>414</v>
      </c>
    </row>
    <row r="25" spans="1:10" customFormat="1" ht="24" customHeight="1" thickBot="1" x14ac:dyDescent="0.25">
      <c r="A25" s="81" t="s">
        <v>375</v>
      </c>
      <c r="B25" s="80" t="s">
        <v>374</v>
      </c>
      <c r="C25" s="79" t="s">
        <v>395</v>
      </c>
      <c r="D25" s="151">
        <f>D23</f>
        <v>45640500</v>
      </c>
      <c r="E25" s="149">
        <f>E23</f>
        <v>45154987.350000001</v>
      </c>
      <c r="F25" s="128" t="s">
        <v>414</v>
      </c>
    </row>
    <row r="26" spans="1:10" s="122" customFormat="1" x14ac:dyDescent="0.2">
      <c r="A26" s="124"/>
      <c r="B26" s="123"/>
      <c r="C26" s="123"/>
      <c r="D26" s="125"/>
      <c r="E26" s="176"/>
      <c r="F26" s="176"/>
      <c r="G26" s="176"/>
      <c r="H26" s="176"/>
      <c r="I26" s="177"/>
      <c r="J26" s="177"/>
    </row>
    <row r="27" spans="1:10" s="122" customFormat="1" hidden="1" x14ac:dyDescent="0.2">
      <c r="A27" s="124"/>
      <c r="B27" s="123"/>
      <c r="C27" s="123"/>
      <c r="D27" s="125"/>
      <c r="E27" s="176"/>
      <c r="F27" s="176"/>
      <c r="G27" s="176"/>
      <c r="H27" s="176"/>
      <c r="I27" s="177"/>
      <c r="J27" s="177"/>
    </row>
    <row r="28" spans="1:10" hidden="1" x14ac:dyDescent="0.2">
      <c r="A28" s="105"/>
      <c r="B28" s="121"/>
      <c r="C28" s="105"/>
      <c r="D28" s="103"/>
      <c r="E28"/>
      <c r="F28"/>
      <c r="G28"/>
      <c r="H28"/>
      <c r="I28"/>
      <c r="J28"/>
    </row>
    <row r="29" spans="1:10" x14ac:dyDescent="0.2">
      <c r="E29"/>
      <c r="F29"/>
      <c r="G29"/>
      <c r="H29"/>
      <c r="I29"/>
      <c r="J29"/>
    </row>
    <row r="30" spans="1:10" x14ac:dyDescent="0.2">
      <c r="C30" s="76" t="s">
        <v>394</v>
      </c>
      <c r="E30"/>
      <c r="F30"/>
      <c r="G30"/>
      <c r="H30"/>
      <c r="I30"/>
      <c r="J30"/>
    </row>
    <row r="31" spans="1:10" x14ac:dyDescent="0.2">
      <c r="E31"/>
      <c r="F31"/>
      <c r="G31"/>
      <c r="H31"/>
      <c r="I31"/>
      <c r="J31"/>
    </row>
    <row r="32" spans="1:10" x14ac:dyDescent="0.2">
      <c r="E32"/>
      <c r="F32"/>
      <c r="G32"/>
      <c r="H32"/>
      <c r="I32"/>
      <c r="J32"/>
    </row>
    <row r="33" spans="1:10" x14ac:dyDescent="0.2">
      <c r="E33"/>
      <c r="F33"/>
      <c r="G33"/>
      <c r="H33"/>
      <c r="I33"/>
      <c r="J33"/>
    </row>
    <row r="34" spans="1:10" x14ac:dyDescent="0.2">
      <c r="C34" s="76" t="s">
        <v>393</v>
      </c>
      <c r="E34"/>
      <c r="F34"/>
      <c r="G34"/>
      <c r="H34"/>
      <c r="I34"/>
      <c r="J34"/>
    </row>
    <row r="35" spans="1:10" x14ac:dyDescent="0.2">
      <c r="E35"/>
      <c r="F35"/>
      <c r="G35"/>
      <c r="H35"/>
      <c r="I35"/>
      <c r="J35"/>
    </row>
    <row r="36" spans="1:10" x14ac:dyDescent="0.2">
      <c r="E36"/>
      <c r="F36"/>
      <c r="G36"/>
      <c r="H36"/>
      <c r="I36"/>
      <c r="J36"/>
    </row>
    <row r="37" spans="1:10" x14ac:dyDescent="0.2">
      <c r="E37"/>
      <c r="F37"/>
      <c r="G37"/>
      <c r="H37"/>
      <c r="I37"/>
      <c r="J37"/>
    </row>
    <row r="38" spans="1:10" x14ac:dyDescent="0.2">
      <c r="E38"/>
      <c r="F38"/>
      <c r="G38"/>
      <c r="H38"/>
      <c r="I38"/>
      <c r="J38"/>
    </row>
    <row r="39" spans="1:10" x14ac:dyDescent="0.2">
      <c r="E39"/>
      <c r="F39"/>
      <c r="G39"/>
      <c r="H39"/>
      <c r="I39"/>
      <c r="J39"/>
    </row>
    <row r="40" spans="1:10" x14ac:dyDescent="0.2">
      <c r="A40" s="78" t="s">
        <v>483</v>
      </c>
      <c r="D40" s="77"/>
      <c r="E40"/>
      <c r="F40"/>
      <c r="G40"/>
      <c r="H40"/>
      <c r="I40"/>
      <c r="J40"/>
    </row>
    <row r="41" spans="1:10" x14ac:dyDescent="0.2">
      <c r="E41"/>
      <c r="F41"/>
      <c r="G41"/>
      <c r="H41"/>
      <c r="I41"/>
      <c r="J41"/>
    </row>
  </sheetData>
  <mergeCells count="8">
    <mergeCell ref="E27:F27"/>
    <mergeCell ref="G27:H27"/>
    <mergeCell ref="I27:J27"/>
    <mergeCell ref="A1:F1"/>
    <mergeCell ref="A2:F2"/>
    <mergeCell ref="E26:F26"/>
    <mergeCell ref="G26:H26"/>
    <mergeCell ref="I26:J26"/>
  </mergeCells>
  <conditionalFormatting sqref="E26:F26">
    <cfRule type="cellIs" priority="3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9 F9:F15 E7:F7">
    <cfRule type="cellIs" priority="1" stopIfTrue="1" operator="equal">
      <formula>0</formula>
    </cfRule>
  </conditionalFormatting>
  <pageMargins left="0.7" right="0.7" top="0.75" bottom="0.75" header="0.3" footer="0.3"/>
  <pageSetup paperSize="9" scale="6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376</v>
      </c>
      <c r="B1" t="s">
        <v>377</v>
      </c>
    </row>
    <row r="2" spans="1:2" x14ac:dyDescent="0.2">
      <c r="A2" t="s">
        <v>378</v>
      </c>
      <c r="B2" t="s">
        <v>379</v>
      </c>
    </row>
    <row r="3" spans="1:2" x14ac:dyDescent="0.2">
      <c r="A3" t="s">
        <v>380</v>
      </c>
      <c r="B3" t="s">
        <v>5</v>
      </c>
    </row>
    <row r="4" spans="1:2" x14ac:dyDescent="0.2">
      <c r="A4" t="s">
        <v>381</v>
      </c>
      <c r="B4" t="s">
        <v>382</v>
      </c>
    </row>
    <row r="5" spans="1:2" x14ac:dyDescent="0.2">
      <c r="A5" t="s">
        <v>383</v>
      </c>
      <c r="B5" t="s">
        <v>384</v>
      </c>
    </row>
    <row r="6" spans="1:2" x14ac:dyDescent="0.2">
      <c r="A6" t="s">
        <v>385</v>
      </c>
      <c r="B6" t="s">
        <v>377</v>
      </c>
    </row>
    <row r="7" spans="1:2" x14ac:dyDescent="0.2">
      <c r="A7" t="s">
        <v>386</v>
      </c>
      <c r="B7" t="s">
        <v>387</v>
      </c>
    </row>
    <row r="8" spans="1:2" x14ac:dyDescent="0.2">
      <c r="A8" t="s">
        <v>388</v>
      </c>
      <c r="B8" t="s">
        <v>387</v>
      </c>
    </row>
    <row r="9" spans="1:2" x14ac:dyDescent="0.2">
      <c r="A9" t="s">
        <v>389</v>
      </c>
      <c r="B9" t="s">
        <v>390</v>
      </c>
    </row>
    <row r="10" spans="1:2" x14ac:dyDescent="0.2">
      <c r="A10" t="s">
        <v>391</v>
      </c>
      <c r="B10" t="s">
        <v>17</v>
      </c>
    </row>
    <row r="11" spans="1:2" x14ac:dyDescent="0.2">
      <c r="A11" t="s">
        <v>392</v>
      </c>
      <c r="B11" t="s">
        <v>384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Пользователь2</dc:creator>
  <dc:description>POI HSSF rep:2.55.0.357</dc:description>
  <cp:lastModifiedBy>Пользователь</cp:lastModifiedBy>
  <cp:lastPrinted>2025-01-28T14:11:18Z</cp:lastPrinted>
  <dcterms:created xsi:type="dcterms:W3CDTF">2023-11-07T06:20:26Z</dcterms:created>
  <dcterms:modified xsi:type="dcterms:W3CDTF">2025-01-28T14:11:20Z</dcterms:modified>
</cp:coreProperties>
</file>